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zantaiR\Desktop\TANTERVEK WEBOLDALRA\bva\"/>
    </mc:Choice>
  </mc:AlternateContent>
  <bookViews>
    <workbookView xWindow="0" yWindow="0" windowWidth="28800" windowHeight="11700" activeTab="1"/>
  </bookViews>
  <sheets>
    <sheet name="BVA MA - nappali" sheetId="7" r:id="rId1"/>
    <sheet name="BVA MA - levelező" sheetId="9" r:id="rId2"/>
  </sheets>
  <definedNames>
    <definedName name="_1A83.2_1" localSheetId="1">#REF!</definedName>
    <definedName name="_1A83.2_1">#REF!</definedName>
    <definedName name="_2A83.2_2" localSheetId="1">#REF!</definedName>
    <definedName name="_2A83.2_2">#REF!</definedName>
    <definedName name="_3A83.2_3" localSheetId="1">#REF!</definedName>
    <definedName name="_3A83.2_3">#REF!</definedName>
    <definedName name="_4A83.2_4" localSheetId="1">#REF!</definedName>
    <definedName name="_4A83.2_4">#REF!</definedName>
    <definedName name="A83.2" localSheetId="1">#REF!</definedName>
    <definedName name="A83.2">#REF!</definedName>
    <definedName name="másol" localSheetId="1">#REF!</definedName>
    <definedName name="másol">#REF!</definedName>
    <definedName name="_xlnm.Print_Area" localSheetId="1">'BVA MA - levelező'!$A$1:$AS$104</definedName>
    <definedName name="_xlnm.Print_Area" localSheetId="0">'BVA MA - nappali'!$A$1:$AS$104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74" i="9" l="1"/>
  <c r="W74" i="9"/>
  <c r="S74" i="9"/>
  <c r="Q74" i="9"/>
  <c r="M74" i="9"/>
  <c r="K74" i="9"/>
  <c r="G74" i="9"/>
  <c r="E74" i="9"/>
  <c r="E86" i="9" l="1"/>
  <c r="G86" i="9"/>
  <c r="K86" i="9"/>
  <c r="M86" i="9"/>
  <c r="Q86" i="9"/>
  <c r="S86" i="9"/>
  <c r="W86" i="9"/>
  <c r="Y86" i="9"/>
  <c r="AC86" i="9"/>
  <c r="AE86" i="9"/>
  <c r="AI86" i="9"/>
  <c r="AK86" i="9"/>
  <c r="AO86" i="9"/>
  <c r="AQ86" i="9"/>
  <c r="E87" i="9"/>
  <c r="G87" i="9"/>
  <c r="K87" i="9"/>
  <c r="M87" i="9"/>
  <c r="Q87" i="9"/>
  <c r="S87" i="9"/>
  <c r="W87" i="9"/>
  <c r="Y87" i="9"/>
  <c r="AC87" i="9"/>
  <c r="AE87" i="9"/>
  <c r="AI87" i="9"/>
  <c r="AK87" i="9"/>
  <c r="E73" i="9" l="1"/>
  <c r="G73" i="9"/>
  <c r="K73" i="9"/>
  <c r="M73" i="9"/>
  <c r="Q73" i="9"/>
  <c r="S73" i="9"/>
  <c r="W73" i="9"/>
  <c r="Y73" i="9"/>
  <c r="E75" i="9"/>
  <c r="G75" i="9"/>
  <c r="K75" i="9"/>
  <c r="M75" i="9"/>
  <c r="Q75" i="9"/>
  <c r="S75" i="9"/>
  <c r="W75" i="9"/>
  <c r="Y75" i="9"/>
  <c r="E76" i="9"/>
  <c r="G76" i="9"/>
  <c r="K76" i="9"/>
  <c r="M76" i="9"/>
  <c r="Q76" i="9"/>
  <c r="S76" i="9"/>
  <c r="W76" i="9"/>
  <c r="Y76" i="9"/>
  <c r="E77" i="9"/>
  <c r="G77" i="9"/>
  <c r="K77" i="9"/>
  <c r="M77" i="9"/>
  <c r="Q77" i="9"/>
  <c r="S77" i="9"/>
  <c r="W77" i="9"/>
  <c r="Y77" i="9"/>
  <c r="E78" i="9"/>
  <c r="G78" i="9"/>
  <c r="K78" i="9"/>
  <c r="M78" i="9"/>
  <c r="Q78" i="9"/>
  <c r="S78" i="9"/>
  <c r="W78" i="9"/>
  <c r="Y78" i="9"/>
  <c r="E79" i="9"/>
  <c r="G79" i="9"/>
  <c r="K79" i="9"/>
  <c r="M79" i="9"/>
  <c r="Q79" i="9"/>
  <c r="S79" i="9"/>
  <c r="W79" i="9"/>
  <c r="Y79" i="9"/>
  <c r="E80" i="9"/>
  <c r="G80" i="9"/>
  <c r="K80" i="9"/>
  <c r="M80" i="9"/>
  <c r="Q80" i="9"/>
  <c r="S80" i="9"/>
  <c r="W80" i="9"/>
  <c r="Y80" i="9"/>
  <c r="E81" i="9"/>
  <c r="G81" i="9"/>
  <c r="K81" i="9"/>
  <c r="M81" i="9"/>
  <c r="Q81" i="9"/>
  <c r="S81" i="9"/>
  <c r="W81" i="9"/>
  <c r="Y81" i="9"/>
  <c r="E82" i="9"/>
  <c r="G82" i="9"/>
  <c r="K82" i="9"/>
  <c r="M82" i="9"/>
  <c r="Q82" i="9"/>
  <c r="S82" i="9"/>
  <c r="W82" i="9"/>
  <c r="Y82" i="9"/>
  <c r="E74" i="7"/>
  <c r="G74" i="7"/>
  <c r="K74" i="7"/>
  <c r="M74" i="7"/>
  <c r="Q74" i="7"/>
  <c r="S74" i="7"/>
  <c r="W74" i="7"/>
  <c r="Y74" i="7"/>
  <c r="E75" i="7"/>
  <c r="G75" i="7"/>
  <c r="K75" i="7"/>
  <c r="M75" i="7"/>
  <c r="Q75" i="7"/>
  <c r="S75" i="7"/>
  <c r="W75" i="7"/>
  <c r="Y75" i="7"/>
  <c r="E76" i="7"/>
  <c r="G76" i="7"/>
  <c r="K76" i="7"/>
  <c r="M76" i="7"/>
  <c r="Q76" i="7"/>
  <c r="S76" i="7"/>
  <c r="W76" i="7"/>
  <c r="Y76" i="7"/>
  <c r="E77" i="7"/>
  <c r="G77" i="7"/>
  <c r="K77" i="7"/>
  <c r="M77" i="7"/>
  <c r="Q77" i="7"/>
  <c r="S77" i="7"/>
  <c r="W77" i="7"/>
  <c r="Y77" i="7"/>
  <c r="E78" i="7"/>
  <c r="G78" i="7"/>
  <c r="K78" i="7"/>
  <c r="M78" i="7"/>
  <c r="Q78" i="7"/>
  <c r="S78" i="7"/>
  <c r="W78" i="7"/>
  <c r="Y78" i="7"/>
  <c r="E79" i="7"/>
  <c r="G79" i="7"/>
  <c r="K79" i="7"/>
  <c r="M79" i="7"/>
  <c r="Q79" i="7"/>
  <c r="S79" i="7"/>
  <c r="W79" i="7"/>
  <c r="Y79" i="7"/>
  <c r="E80" i="7"/>
  <c r="G80" i="7"/>
  <c r="K80" i="7"/>
  <c r="M80" i="7"/>
  <c r="Q80" i="7"/>
  <c r="S80" i="7"/>
  <c r="W80" i="7"/>
  <c r="Y80" i="7"/>
  <c r="E81" i="7"/>
  <c r="G81" i="7"/>
  <c r="K81" i="7"/>
  <c r="M81" i="7"/>
  <c r="Q81" i="7"/>
  <c r="S81" i="7"/>
  <c r="W81" i="7"/>
  <c r="Y81" i="7"/>
  <c r="E82" i="7"/>
  <c r="G82" i="7"/>
  <c r="K82" i="7"/>
  <c r="M82" i="7"/>
  <c r="Q82" i="7"/>
  <c r="S82" i="7"/>
  <c r="W82" i="7"/>
  <c r="Y82" i="7"/>
  <c r="E83" i="7"/>
  <c r="G83" i="7"/>
  <c r="K83" i="7"/>
  <c r="M83" i="7"/>
  <c r="Q83" i="7"/>
  <c r="S83" i="7"/>
  <c r="W83" i="7"/>
  <c r="Y83" i="7"/>
  <c r="E84" i="7"/>
  <c r="G84" i="7"/>
  <c r="K84" i="7"/>
  <c r="M84" i="7"/>
  <c r="Q84" i="7"/>
  <c r="S84" i="7"/>
  <c r="W84" i="7"/>
  <c r="Y84" i="7"/>
  <c r="E85" i="7"/>
  <c r="G85" i="7"/>
  <c r="K85" i="7"/>
  <c r="M85" i="7"/>
  <c r="Q85" i="7"/>
  <c r="S85" i="7"/>
  <c r="W85" i="7"/>
  <c r="Y85" i="7"/>
  <c r="E86" i="7"/>
  <c r="G86" i="7"/>
  <c r="K86" i="7"/>
  <c r="M86" i="7"/>
  <c r="Q86" i="7"/>
  <c r="S86" i="7"/>
  <c r="W86" i="7"/>
  <c r="Y86" i="7"/>
  <c r="E87" i="7"/>
  <c r="G87" i="7"/>
  <c r="K87" i="7"/>
  <c r="M87" i="7"/>
  <c r="Q87" i="7"/>
  <c r="S87" i="7"/>
  <c r="W87" i="7"/>
  <c r="Y87" i="7"/>
  <c r="S43" i="7"/>
  <c r="S44" i="7"/>
  <c r="K40" i="7"/>
  <c r="M40" i="7"/>
  <c r="K41" i="7"/>
  <c r="M41" i="7"/>
  <c r="K42" i="7"/>
  <c r="M42" i="7"/>
  <c r="K43" i="7"/>
  <c r="M43" i="7"/>
  <c r="K44" i="7"/>
  <c r="M44" i="7"/>
  <c r="E38" i="7"/>
  <c r="G38" i="7"/>
  <c r="E39" i="7"/>
  <c r="G39" i="7"/>
  <c r="E40" i="7"/>
  <c r="G40" i="7"/>
  <c r="E41" i="7"/>
  <c r="G41" i="7"/>
  <c r="E42" i="7"/>
  <c r="G42" i="7"/>
  <c r="E43" i="7"/>
  <c r="G43" i="7"/>
  <c r="E44" i="7"/>
  <c r="G44" i="7"/>
  <c r="E45" i="7"/>
  <c r="G45" i="7"/>
  <c r="E13" i="9" l="1"/>
  <c r="G12" i="9" l="1"/>
  <c r="AN59" i="9" l="1"/>
  <c r="AN59" i="7"/>
  <c r="AN11" i="7"/>
  <c r="AO11" i="7"/>
  <c r="AP11" i="7"/>
  <c r="AQ11" i="7"/>
  <c r="AR11" i="7"/>
  <c r="AS11" i="7"/>
  <c r="AN12" i="7"/>
  <c r="AO12" i="7"/>
  <c r="AP12" i="7"/>
  <c r="AQ12" i="7"/>
  <c r="AR12" i="7"/>
  <c r="AS12" i="7"/>
  <c r="AN13" i="7"/>
  <c r="AO13" i="7"/>
  <c r="AP13" i="7"/>
  <c r="AQ13" i="7"/>
  <c r="AR13" i="7"/>
  <c r="AS13" i="7"/>
  <c r="AN14" i="7"/>
  <c r="AO14" i="7"/>
  <c r="AP14" i="7"/>
  <c r="AQ14" i="7"/>
  <c r="AR14" i="7"/>
  <c r="AS14" i="7"/>
  <c r="AN15" i="7"/>
  <c r="AO15" i="7"/>
  <c r="AP15" i="7"/>
  <c r="AQ15" i="7"/>
  <c r="AR15" i="7"/>
  <c r="AS15" i="7"/>
  <c r="AN16" i="7"/>
  <c r="AO16" i="7"/>
  <c r="AP16" i="7"/>
  <c r="AQ16" i="7"/>
  <c r="AR16" i="7"/>
  <c r="AS16" i="7"/>
  <c r="AN17" i="7"/>
  <c r="AO17" i="7"/>
  <c r="AP17" i="7"/>
  <c r="AQ17" i="7"/>
  <c r="AR17" i="7"/>
  <c r="AS17" i="7"/>
  <c r="AN18" i="7"/>
  <c r="AO18" i="7"/>
  <c r="AP18" i="7"/>
  <c r="AQ18" i="7"/>
  <c r="AR18" i="7"/>
  <c r="AS18" i="7"/>
  <c r="AN19" i="7"/>
  <c r="AO19" i="7"/>
  <c r="AP19" i="7"/>
  <c r="AQ19" i="7"/>
  <c r="AR19" i="7"/>
  <c r="AS19" i="7"/>
  <c r="AN20" i="7"/>
  <c r="AO20" i="7"/>
  <c r="AP20" i="7"/>
  <c r="AQ20" i="7"/>
  <c r="AR20" i="7"/>
  <c r="AS20" i="7"/>
  <c r="AN21" i="7"/>
  <c r="AO21" i="7"/>
  <c r="AP21" i="7"/>
  <c r="AQ21" i="7"/>
  <c r="AR21" i="7"/>
  <c r="AS21" i="7"/>
  <c r="AN22" i="7"/>
  <c r="AO22" i="7"/>
  <c r="AP22" i="7"/>
  <c r="AQ22" i="7"/>
  <c r="AR22" i="7"/>
  <c r="AS22" i="7"/>
  <c r="AN23" i="7"/>
  <c r="AO23" i="7"/>
  <c r="AP23" i="7"/>
  <c r="AQ23" i="7"/>
  <c r="AR23" i="7"/>
  <c r="AS23" i="7"/>
  <c r="AN24" i="7"/>
  <c r="AO24" i="7"/>
  <c r="AP24" i="7"/>
  <c r="AQ24" i="7"/>
  <c r="AR24" i="7"/>
  <c r="AS24" i="7"/>
  <c r="AN25" i="7"/>
  <c r="AO25" i="7"/>
  <c r="AP25" i="7"/>
  <c r="AQ25" i="7"/>
  <c r="AR25" i="7"/>
  <c r="AS25" i="7"/>
  <c r="AN26" i="7"/>
  <c r="AO26" i="7"/>
  <c r="AP26" i="7"/>
  <c r="AQ26" i="7"/>
  <c r="AR26" i="7"/>
  <c r="AS26" i="7"/>
  <c r="AN27" i="7"/>
  <c r="AO27" i="7"/>
  <c r="AP27" i="7"/>
  <c r="AQ27" i="7"/>
  <c r="AR27" i="7"/>
  <c r="AS27" i="7"/>
  <c r="AN28" i="7"/>
  <c r="AO28" i="7"/>
  <c r="AP28" i="7"/>
  <c r="AQ28" i="7"/>
  <c r="AR28" i="7"/>
  <c r="AS28" i="7"/>
  <c r="AN29" i="7"/>
  <c r="AO29" i="7"/>
  <c r="AP29" i="7"/>
  <c r="AQ29" i="7"/>
  <c r="AR29" i="7"/>
  <c r="AS29" i="7"/>
  <c r="AN30" i="7"/>
  <c r="AO30" i="7"/>
  <c r="AP30" i="7"/>
  <c r="AQ30" i="7"/>
  <c r="AR30" i="7"/>
  <c r="AS30" i="7"/>
  <c r="AN31" i="7"/>
  <c r="AO31" i="7"/>
  <c r="AP31" i="7"/>
  <c r="AQ31" i="7"/>
  <c r="AR31" i="7"/>
  <c r="AS31" i="7"/>
  <c r="AN32" i="7"/>
  <c r="AO32" i="7"/>
  <c r="AP32" i="7"/>
  <c r="AQ32" i="7"/>
  <c r="AR32" i="7"/>
  <c r="AS32" i="7"/>
  <c r="AN33" i="7"/>
  <c r="AO33" i="7"/>
  <c r="AP33" i="7"/>
  <c r="AQ33" i="7"/>
  <c r="AR33" i="7"/>
  <c r="AS33" i="7"/>
  <c r="AN34" i="7"/>
  <c r="AO34" i="7"/>
  <c r="AP34" i="7"/>
  <c r="AQ34" i="7"/>
  <c r="AR34" i="7"/>
  <c r="AS34" i="7"/>
  <c r="AN35" i="7"/>
  <c r="AO35" i="7"/>
  <c r="AP35" i="7"/>
  <c r="AQ35" i="7"/>
  <c r="AR35" i="7"/>
  <c r="AS35" i="7"/>
  <c r="AN36" i="7"/>
  <c r="AO36" i="7"/>
  <c r="AP36" i="7"/>
  <c r="AQ36" i="7"/>
  <c r="AR36" i="7"/>
  <c r="AS36" i="7"/>
  <c r="AN37" i="7"/>
  <c r="AO37" i="7"/>
  <c r="AP37" i="7"/>
  <c r="AQ37" i="7"/>
  <c r="AR37" i="7"/>
  <c r="AS37" i="7"/>
  <c r="AN38" i="7"/>
  <c r="AO38" i="7"/>
  <c r="AP38" i="7"/>
  <c r="AQ38" i="7"/>
  <c r="AR38" i="7"/>
  <c r="AS38" i="7"/>
  <c r="AN39" i="7"/>
  <c r="AO39" i="7"/>
  <c r="AP39" i="7"/>
  <c r="AQ39" i="7"/>
  <c r="AR39" i="7"/>
  <c r="AS39" i="7"/>
  <c r="AN40" i="7"/>
  <c r="AO40" i="7"/>
  <c r="AP40" i="7"/>
  <c r="AQ40" i="7"/>
  <c r="AR40" i="7"/>
  <c r="AS40" i="7"/>
  <c r="AN41" i="7"/>
  <c r="AO41" i="7"/>
  <c r="AP41" i="7"/>
  <c r="AQ41" i="7"/>
  <c r="AR41" i="7"/>
  <c r="AS41" i="7"/>
  <c r="AN42" i="7"/>
  <c r="AO42" i="7"/>
  <c r="AP42" i="7"/>
  <c r="AQ42" i="7"/>
  <c r="AR42" i="7"/>
  <c r="AS42" i="7"/>
  <c r="AN43" i="7"/>
  <c r="AO43" i="7"/>
  <c r="AP43" i="7"/>
  <c r="AQ43" i="7"/>
  <c r="AR43" i="7"/>
  <c r="AS43" i="7"/>
  <c r="AN44" i="7"/>
  <c r="AO44" i="7"/>
  <c r="AP44" i="7"/>
  <c r="AQ44" i="7"/>
  <c r="AR44" i="7"/>
  <c r="AS44" i="7"/>
  <c r="AN45" i="7"/>
  <c r="AO45" i="7"/>
  <c r="AP45" i="7"/>
  <c r="AQ45" i="7"/>
  <c r="AR45" i="7"/>
  <c r="AS45" i="7"/>
  <c r="AN46" i="7"/>
  <c r="AO46" i="7"/>
  <c r="AP46" i="7"/>
  <c r="AQ46" i="7"/>
  <c r="AR46" i="7"/>
  <c r="AS46" i="7"/>
  <c r="AN47" i="7"/>
  <c r="AO47" i="7"/>
  <c r="AP47" i="7"/>
  <c r="AQ47" i="7"/>
  <c r="AR47" i="7"/>
  <c r="AS47" i="7"/>
  <c r="AN48" i="7"/>
  <c r="AO48" i="7"/>
  <c r="AP48" i="7"/>
  <c r="AQ48" i="7"/>
  <c r="AR48" i="7"/>
  <c r="AS48" i="7"/>
  <c r="AN49" i="7"/>
  <c r="AO49" i="7"/>
  <c r="AP49" i="7"/>
  <c r="AQ49" i="7"/>
  <c r="AR49" i="7"/>
  <c r="AS49" i="7"/>
  <c r="AN50" i="7"/>
  <c r="AO50" i="7"/>
  <c r="AP50" i="7"/>
  <c r="AQ50" i="7"/>
  <c r="AR50" i="7"/>
  <c r="AS50" i="7"/>
  <c r="AN51" i="7"/>
  <c r="AO51" i="7"/>
  <c r="AP51" i="7"/>
  <c r="AQ51" i="7"/>
  <c r="AR51" i="7"/>
  <c r="AS51" i="7"/>
  <c r="Y11" i="7"/>
  <c r="Y12" i="7"/>
  <c r="Y13" i="7"/>
  <c r="Y14" i="7"/>
  <c r="Y15" i="7"/>
  <c r="Y16" i="7"/>
  <c r="Y17" i="7"/>
  <c r="Y18" i="7"/>
  <c r="Y19" i="7"/>
  <c r="Y20" i="7"/>
  <c r="Y21" i="7"/>
  <c r="Y22" i="7"/>
  <c r="Y23" i="7"/>
  <c r="Y24" i="7"/>
  <c r="Y25" i="7"/>
  <c r="Y26" i="7"/>
  <c r="Y27" i="7"/>
  <c r="Y28" i="7"/>
  <c r="Y29" i="7"/>
  <c r="Y30" i="7"/>
  <c r="Y31" i="7"/>
  <c r="Y32" i="7"/>
  <c r="Y33" i="7"/>
  <c r="Y34" i="7"/>
  <c r="Y35" i="7"/>
  <c r="Y36" i="7"/>
  <c r="Y37" i="7"/>
  <c r="Y38" i="7"/>
  <c r="Y39" i="7"/>
  <c r="Y40" i="7"/>
  <c r="Y41" i="7"/>
  <c r="Y42" i="7"/>
  <c r="Y43" i="7"/>
  <c r="Y44" i="7"/>
  <c r="Y45" i="7"/>
  <c r="Y46" i="7"/>
  <c r="Y47" i="7"/>
  <c r="Y48" i="7"/>
  <c r="Y49" i="7"/>
  <c r="Y50" i="7"/>
  <c r="Y51" i="7"/>
  <c r="W10" i="7"/>
  <c r="W11" i="7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5" i="7"/>
  <c r="S46" i="7"/>
  <c r="S47" i="7"/>
  <c r="S48" i="7"/>
  <c r="S49" i="7"/>
  <c r="S50" i="7"/>
  <c r="S51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5" i="7"/>
  <c r="M46" i="7"/>
  <c r="M47" i="7"/>
  <c r="M48" i="7"/>
  <c r="M49" i="7"/>
  <c r="M50" i="7"/>
  <c r="M51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5" i="7"/>
  <c r="K46" i="7"/>
  <c r="K47" i="7"/>
  <c r="K48" i="7"/>
  <c r="K49" i="7"/>
  <c r="K50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46" i="7"/>
  <c r="G47" i="7"/>
  <c r="G48" i="7"/>
  <c r="G49" i="7"/>
  <c r="G50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46" i="7"/>
  <c r="E47" i="7"/>
  <c r="E48" i="7"/>
  <c r="E49" i="7"/>
  <c r="E50" i="7"/>
  <c r="AN11" i="9"/>
  <c r="AO11" i="9"/>
  <c r="AP11" i="9"/>
  <c r="AQ11" i="9"/>
  <c r="AR11" i="9"/>
  <c r="AS11" i="9"/>
  <c r="AN12" i="9"/>
  <c r="AO12" i="9"/>
  <c r="AP12" i="9"/>
  <c r="AQ12" i="9"/>
  <c r="AR12" i="9"/>
  <c r="AS12" i="9"/>
  <c r="AN13" i="9"/>
  <c r="AO13" i="9"/>
  <c r="AP13" i="9"/>
  <c r="AQ13" i="9"/>
  <c r="AR13" i="9"/>
  <c r="AS13" i="9"/>
  <c r="AN14" i="9"/>
  <c r="AO14" i="9"/>
  <c r="AP14" i="9"/>
  <c r="AQ14" i="9"/>
  <c r="AR14" i="9"/>
  <c r="AS14" i="9"/>
  <c r="AN15" i="9"/>
  <c r="AO15" i="9"/>
  <c r="AP15" i="9"/>
  <c r="AQ15" i="9"/>
  <c r="AR15" i="9"/>
  <c r="AS15" i="9"/>
  <c r="AN16" i="9"/>
  <c r="AO16" i="9"/>
  <c r="AP16" i="9"/>
  <c r="AQ16" i="9"/>
  <c r="AR16" i="9"/>
  <c r="AS16" i="9"/>
  <c r="AN17" i="9"/>
  <c r="AO17" i="9"/>
  <c r="AP17" i="9"/>
  <c r="AQ17" i="9"/>
  <c r="AR17" i="9"/>
  <c r="AS17" i="9"/>
  <c r="AN18" i="9"/>
  <c r="AO18" i="9"/>
  <c r="AP18" i="9"/>
  <c r="AQ18" i="9"/>
  <c r="AR18" i="9"/>
  <c r="AS18" i="9"/>
  <c r="AN19" i="9"/>
  <c r="AO19" i="9"/>
  <c r="AP19" i="9"/>
  <c r="AQ19" i="9"/>
  <c r="AR19" i="9"/>
  <c r="AS19" i="9"/>
  <c r="AN20" i="9"/>
  <c r="AO20" i="9"/>
  <c r="AP20" i="9"/>
  <c r="AQ20" i="9"/>
  <c r="AR20" i="9"/>
  <c r="AS20" i="9"/>
  <c r="AN21" i="9"/>
  <c r="AO21" i="9"/>
  <c r="AP21" i="9"/>
  <c r="AQ21" i="9"/>
  <c r="AR21" i="9"/>
  <c r="AS21" i="9"/>
  <c r="AN22" i="9"/>
  <c r="AO22" i="9"/>
  <c r="AP22" i="9"/>
  <c r="AQ22" i="9"/>
  <c r="AR22" i="9"/>
  <c r="AS22" i="9"/>
  <c r="AN23" i="9"/>
  <c r="AO23" i="9"/>
  <c r="AP23" i="9"/>
  <c r="AQ23" i="9"/>
  <c r="AR23" i="9"/>
  <c r="AS23" i="9"/>
  <c r="AN24" i="9"/>
  <c r="AO24" i="9"/>
  <c r="AP24" i="9"/>
  <c r="AQ24" i="9"/>
  <c r="AR24" i="9"/>
  <c r="AS24" i="9"/>
  <c r="AN25" i="9"/>
  <c r="AO25" i="9"/>
  <c r="AP25" i="9"/>
  <c r="AQ25" i="9"/>
  <c r="AR25" i="9"/>
  <c r="AS25" i="9"/>
  <c r="AN26" i="9"/>
  <c r="AO26" i="9"/>
  <c r="AP26" i="9"/>
  <c r="AQ26" i="9"/>
  <c r="AR26" i="9"/>
  <c r="AS26" i="9"/>
  <c r="AN27" i="9"/>
  <c r="AO27" i="9"/>
  <c r="AP27" i="9"/>
  <c r="AQ27" i="9"/>
  <c r="AR27" i="9"/>
  <c r="AS27" i="9"/>
  <c r="AN28" i="9"/>
  <c r="AO28" i="9"/>
  <c r="AP28" i="9"/>
  <c r="AQ28" i="9"/>
  <c r="AR28" i="9"/>
  <c r="AS28" i="9"/>
  <c r="AN29" i="9"/>
  <c r="AO29" i="9"/>
  <c r="AP29" i="9"/>
  <c r="AQ29" i="9"/>
  <c r="AR29" i="9"/>
  <c r="AS29" i="9"/>
  <c r="AN30" i="9"/>
  <c r="AO30" i="9"/>
  <c r="AP30" i="9"/>
  <c r="AQ30" i="9"/>
  <c r="AR30" i="9"/>
  <c r="AS30" i="9"/>
  <c r="AN31" i="9"/>
  <c r="AO31" i="9"/>
  <c r="AP31" i="9"/>
  <c r="AQ31" i="9"/>
  <c r="AR31" i="9"/>
  <c r="AS31" i="9"/>
  <c r="AN32" i="9"/>
  <c r="AO32" i="9"/>
  <c r="AP32" i="9"/>
  <c r="AQ32" i="9"/>
  <c r="AR32" i="9"/>
  <c r="AS32" i="9"/>
  <c r="AN33" i="9"/>
  <c r="AO33" i="9"/>
  <c r="AP33" i="9"/>
  <c r="AQ33" i="9"/>
  <c r="AR33" i="9"/>
  <c r="AS33" i="9"/>
  <c r="AN34" i="9"/>
  <c r="AO34" i="9"/>
  <c r="AP34" i="9"/>
  <c r="AQ34" i="9"/>
  <c r="AR34" i="9"/>
  <c r="AS34" i="9"/>
  <c r="AN35" i="9"/>
  <c r="AO35" i="9"/>
  <c r="AP35" i="9"/>
  <c r="AQ35" i="9"/>
  <c r="AR35" i="9"/>
  <c r="AS35" i="9"/>
  <c r="AN36" i="9"/>
  <c r="AO36" i="9"/>
  <c r="AP36" i="9"/>
  <c r="AQ36" i="9"/>
  <c r="AR36" i="9"/>
  <c r="AS36" i="9"/>
  <c r="AN37" i="9"/>
  <c r="AO37" i="9"/>
  <c r="AP37" i="9"/>
  <c r="AQ37" i="9"/>
  <c r="AR37" i="9"/>
  <c r="AS37" i="9"/>
  <c r="AN38" i="9"/>
  <c r="AO38" i="9"/>
  <c r="AP38" i="9"/>
  <c r="AQ38" i="9"/>
  <c r="AR38" i="9"/>
  <c r="AS38" i="9"/>
  <c r="AN39" i="9"/>
  <c r="AO39" i="9"/>
  <c r="AP39" i="9"/>
  <c r="AQ39" i="9"/>
  <c r="AR39" i="9"/>
  <c r="AS39" i="9"/>
  <c r="AN40" i="9"/>
  <c r="AO40" i="9"/>
  <c r="AP40" i="9"/>
  <c r="AQ40" i="9"/>
  <c r="AR40" i="9"/>
  <c r="AS40" i="9"/>
  <c r="AN41" i="9"/>
  <c r="AO41" i="9"/>
  <c r="AP41" i="9"/>
  <c r="AQ41" i="9"/>
  <c r="AR41" i="9"/>
  <c r="AS41" i="9"/>
  <c r="AN42" i="9"/>
  <c r="AO42" i="9"/>
  <c r="AP42" i="9"/>
  <c r="AQ42" i="9"/>
  <c r="AR42" i="9"/>
  <c r="AS42" i="9"/>
  <c r="AN43" i="9"/>
  <c r="AO43" i="9"/>
  <c r="AP43" i="9"/>
  <c r="AQ43" i="9"/>
  <c r="AR43" i="9"/>
  <c r="AS43" i="9"/>
  <c r="AN44" i="9"/>
  <c r="AO44" i="9"/>
  <c r="AP44" i="9"/>
  <c r="AQ44" i="9"/>
  <c r="AR44" i="9"/>
  <c r="AS44" i="9"/>
  <c r="AN45" i="9"/>
  <c r="AO45" i="9"/>
  <c r="AP45" i="9"/>
  <c r="AQ45" i="9"/>
  <c r="AR45" i="9"/>
  <c r="AS45" i="9"/>
  <c r="AN46" i="9"/>
  <c r="AO46" i="9"/>
  <c r="AP46" i="9"/>
  <c r="AQ46" i="9"/>
  <c r="AR46" i="9"/>
  <c r="AS46" i="9"/>
  <c r="AN47" i="9"/>
  <c r="AO47" i="9"/>
  <c r="AP47" i="9"/>
  <c r="AQ47" i="9"/>
  <c r="AR47" i="9"/>
  <c r="AS47" i="9"/>
  <c r="AN48" i="9"/>
  <c r="AO48" i="9"/>
  <c r="AP48" i="9"/>
  <c r="AQ48" i="9"/>
  <c r="AR48" i="9"/>
  <c r="AS48" i="9"/>
  <c r="AN49" i="9"/>
  <c r="AO49" i="9"/>
  <c r="AP49" i="9"/>
  <c r="AQ49" i="9"/>
  <c r="AR49" i="9"/>
  <c r="AS49" i="9"/>
  <c r="AN50" i="9"/>
  <c r="AO50" i="9"/>
  <c r="AP50" i="9"/>
  <c r="AQ50" i="9"/>
  <c r="AR50" i="9"/>
  <c r="AS50" i="9"/>
  <c r="AN51" i="9"/>
  <c r="AO51" i="9"/>
  <c r="AP51" i="9"/>
  <c r="AQ51" i="9"/>
  <c r="AR51" i="9"/>
  <c r="AS51" i="9"/>
  <c r="AO10" i="9"/>
  <c r="AQ10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Y43" i="9"/>
  <c r="Y44" i="9"/>
  <c r="Y45" i="9"/>
  <c r="Y46" i="9"/>
  <c r="Y47" i="9"/>
  <c r="Y48" i="9"/>
  <c r="Y49" i="9"/>
  <c r="Y50" i="9"/>
  <c r="Y51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S50" i="9"/>
  <c r="S51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20" i="9"/>
  <c r="G21" i="9"/>
  <c r="G16" i="9"/>
  <c r="G17" i="9"/>
  <c r="G18" i="9"/>
  <c r="G19" i="9"/>
  <c r="E16" i="9"/>
  <c r="E17" i="9"/>
  <c r="E18" i="9"/>
  <c r="E19" i="9"/>
  <c r="E20" i="9"/>
  <c r="E21" i="9"/>
  <c r="E22" i="9"/>
  <c r="E23" i="9"/>
  <c r="G10" i="9"/>
  <c r="G11" i="9"/>
  <c r="G13" i="9"/>
  <c r="G14" i="9"/>
  <c r="E10" i="9"/>
  <c r="E11" i="9"/>
  <c r="E12" i="9"/>
  <c r="E14" i="9"/>
  <c r="K52" i="9" l="1"/>
  <c r="E67" i="9"/>
  <c r="G67" i="9"/>
  <c r="K67" i="9"/>
  <c r="M67" i="9"/>
  <c r="Q67" i="9"/>
  <c r="S67" i="9"/>
  <c r="W67" i="9"/>
  <c r="Y67" i="9"/>
  <c r="AC67" i="9"/>
  <c r="AE67" i="9"/>
  <c r="AI67" i="9"/>
  <c r="AK67" i="9"/>
  <c r="AO67" i="9"/>
  <c r="AQ67" i="9"/>
  <c r="E68" i="9"/>
  <c r="G68" i="9"/>
  <c r="K68" i="9"/>
  <c r="M68" i="9"/>
  <c r="Q68" i="9"/>
  <c r="S68" i="9"/>
  <c r="W68" i="9"/>
  <c r="Y68" i="9"/>
  <c r="AC68" i="9"/>
  <c r="AE68" i="9"/>
  <c r="AI68" i="9"/>
  <c r="AK68" i="9"/>
  <c r="AO68" i="9"/>
  <c r="AQ68" i="9"/>
  <c r="E69" i="9"/>
  <c r="G69" i="9"/>
  <c r="K69" i="9"/>
  <c r="M69" i="9"/>
  <c r="Q69" i="9"/>
  <c r="S69" i="9"/>
  <c r="W69" i="9"/>
  <c r="Y69" i="9"/>
  <c r="AC69" i="9"/>
  <c r="AE69" i="9"/>
  <c r="AI69" i="9"/>
  <c r="AK69" i="9"/>
  <c r="AO69" i="9"/>
  <c r="AQ69" i="9"/>
  <c r="E70" i="9"/>
  <c r="G70" i="9"/>
  <c r="K70" i="9"/>
  <c r="M70" i="9"/>
  <c r="Q70" i="9"/>
  <c r="S70" i="9"/>
  <c r="W70" i="9"/>
  <c r="Y70" i="9"/>
  <c r="AC70" i="9"/>
  <c r="AE70" i="9"/>
  <c r="AI70" i="9"/>
  <c r="AK70" i="9"/>
  <c r="AO70" i="9"/>
  <c r="AQ70" i="9"/>
  <c r="E71" i="9"/>
  <c r="G71" i="9"/>
  <c r="K71" i="9"/>
  <c r="M71" i="9"/>
  <c r="Q71" i="9"/>
  <c r="S71" i="9"/>
  <c r="W71" i="9"/>
  <c r="Y71" i="9"/>
  <c r="AC71" i="9"/>
  <c r="AE71" i="9"/>
  <c r="AI71" i="9"/>
  <c r="AK71" i="9"/>
  <c r="AO71" i="9"/>
  <c r="AQ71" i="9"/>
  <c r="E72" i="9"/>
  <c r="G72" i="9"/>
  <c r="K72" i="9"/>
  <c r="M72" i="9"/>
  <c r="Q72" i="9"/>
  <c r="S72" i="9"/>
  <c r="W72" i="9"/>
  <c r="Y72" i="9"/>
  <c r="AC72" i="9"/>
  <c r="AE72" i="9"/>
  <c r="AI72" i="9"/>
  <c r="AK72" i="9"/>
  <c r="AO72" i="9"/>
  <c r="AQ72" i="9"/>
  <c r="AC73" i="9"/>
  <c r="AE73" i="9"/>
  <c r="AI73" i="9"/>
  <c r="AK73" i="9"/>
  <c r="AO73" i="9"/>
  <c r="AQ73" i="9"/>
  <c r="AC75" i="9"/>
  <c r="AE75" i="9"/>
  <c r="AI75" i="9"/>
  <c r="AK75" i="9"/>
  <c r="AO75" i="9"/>
  <c r="AQ75" i="9"/>
  <c r="AC76" i="9"/>
  <c r="AE76" i="9"/>
  <c r="AI76" i="9"/>
  <c r="AK76" i="9"/>
  <c r="AO76" i="9"/>
  <c r="AQ76" i="9"/>
  <c r="AC77" i="9"/>
  <c r="AE77" i="9"/>
  <c r="AI77" i="9"/>
  <c r="AK77" i="9"/>
  <c r="AO77" i="9"/>
  <c r="AQ77" i="9"/>
  <c r="AC78" i="9"/>
  <c r="AE78" i="9"/>
  <c r="AI78" i="9"/>
  <c r="AK78" i="9"/>
  <c r="AO78" i="9"/>
  <c r="AQ78" i="9"/>
  <c r="AC79" i="9"/>
  <c r="AE79" i="9"/>
  <c r="AI79" i="9"/>
  <c r="AK79" i="9"/>
  <c r="AO79" i="9"/>
  <c r="AQ79" i="9"/>
  <c r="AC80" i="9"/>
  <c r="AE80" i="9"/>
  <c r="AI80" i="9"/>
  <c r="AK80" i="9"/>
  <c r="AO80" i="9"/>
  <c r="AQ80" i="9"/>
  <c r="AC81" i="9"/>
  <c r="AE81" i="9"/>
  <c r="AI81" i="9"/>
  <c r="AK81" i="9"/>
  <c r="AO81" i="9"/>
  <c r="AQ81" i="9"/>
  <c r="AC82" i="9"/>
  <c r="AE82" i="9"/>
  <c r="AI82" i="9"/>
  <c r="AK82" i="9"/>
  <c r="AO82" i="9"/>
  <c r="AQ82" i="9"/>
  <c r="AQ66" i="9"/>
  <c r="AO66" i="9"/>
  <c r="AQ65" i="9"/>
  <c r="AO65" i="9"/>
  <c r="E67" i="7"/>
  <c r="G67" i="7"/>
  <c r="K67" i="7"/>
  <c r="M67" i="7"/>
  <c r="Q67" i="7"/>
  <c r="S67" i="7"/>
  <c r="W67" i="7"/>
  <c r="Y67" i="7"/>
  <c r="AC67" i="7"/>
  <c r="AE67" i="7"/>
  <c r="AI67" i="7"/>
  <c r="AK67" i="7"/>
  <c r="AO67" i="7"/>
  <c r="AQ67" i="7"/>
  <c r="E68" i="7"/>
  <c r="G68" i="7"/>
  <c r="K68" i="7"/>
  <c r="M68" i="7"/>
  <c r="Q68" i="7"/>
  <c r="S68" i="7"/>
  <c r="W68" i="7"/>
  <c r="Y68" i="7"/>
  <c r="AC68" i="7"/>
  <c r="AE68" i="7"/>
  <c r="AI68" i="7"/>
  <c r="AK68" i="7"/>
  <c r="AO68" i="7"/>
  <c r="AQ68" i="7"/>
  <c r="E69" i="7"/>
  <c r="G69" i="7"/>
  <c r="K69" i="7"/>
  <c r="M69" i="7"/>
  <c r="Q69" i="7"/>
  <c r="S69" i="7"/>
  <c r="W69" i="7"/>
  <c r="Y69" i="7"/>
  <c r="AC69" i="7"/>
  <c r="AE69" i="7"/>
  <c r="AI69" i="7"/>
  <c r="AK69" i="7"/>
  <c r="AO69" i="7"/>
  <c r="AQ69" i="7"/>
  <c r="E70" i="7"/>
  <c r="G70" i="7"/>
  <c r="K70" i="7"/>
  <c r="M70" i="7"/>
  <c r="Q70" i="7"/>
  <c r="S70" i="7"/>
  <c r="W70" i="7"/>
  <c r="Y70" i="7"/>
  <c r="AC70" i="7"/>
  <c r="AE70" i="7"/>
  <c r="AI70" i="7"/>
  <c r="AK70" i="7"/>
  <c r="AO70" i="7"/>
  <c r="AQ70" i="7"/>
  <c r="E71" i="7"/>
  <c r="G71" i="7"/>
  <c r="K71" i="7"/>
  <c r="M71" i="7"/>
  <c r="Q71" i="7"/>
  <c r="S71" i="7"/>
  <c r="W71" i="7"/>
  <c r="Y71" i="7"/>
  <c r="AC71" i="7"/>
  <c r="AE71" i="7"/>
  <c r="AI71" i="7"/>
  <c r="AK71" i="7"/>
  <c r="AO71" i="7"/>
  <c r="AQ71" i="7"/>
  <c r="E72" i="7"/>
  <c r="G72" i="7"/>
  <c r="K72" i="7"/>
  <c r="M72" i="7"/>
  <c r="Q72" i="7"/>
  <c r="S72" i="7"/>
  <c r="W72" i="7"/>
  <c r="Y72" i="7"/>
  <c r="AC72" i="7"/>
  <c r="AE72" i="7"/>
  <c r="AI72" i="7"/>
  <c r="AK72" i="7"/>
  <c r="AO72" i="7"/>
  <c r="AQ72" i="7"/>
  <c r="E73" i="7"/>
  <c r="G73" i="7"/>
  <c r="K73" i="7"/>
  <c r="M73" i="7"/>
  <c r="Q73" i="7"/>
  <c r="S73" i="7"/>
  <c r="W73" i="7"/>
  <c r="Y73" i="7"/>
  <c r="AC73" i="7"/>
  <c r="AE73" i="7"/>
  <c r="AI73" i="7"/>
  <c r="AK73" i="7"/>
  <c r="AO73" i="7"/>
  <c r="AQ73" i="7"/>
  <c r="AC78" i="7"/>
  <c r="AE78" i="7"/>
  <c r="AI78" i="7"/>
  <c r="AK78" i="7"/>
  <c r="AO78" i="7"/>
  <c r="AQ78" i="7"/>
  <c r="AC79" i="7"/>
  <c r="AE79" i="7"/>
  <c r="AI79" i="7"/>
  <c r="AK79" i="7"/>
  <c r="AO79" i="7"/>
  <c r="AQ79" i="7"/>
  <c r="AC80" i="7"/>
  <c r="AE80" i="7"/>
  <c r="AI80" i="7"/>
  <c r="AK80" i="7"/>
  <c r="AO80" i="7"/>
  <c r="AQ80" i="7"/>
  <c r="AC81" i="7"/>
  <c r="AE81" i="7"/>
  <c r="AI81" i="7"/>
  <c r="AK81" i="7"/>
  <c r="AO81" i="7"/>
  <c r="AQ81" i="7"/>
  <c r="AC82" i="7"/>
  <c r="AE82" i="7"/>
  <c r="AI82" i="7"/>
  <c r="AK82" i="7"/>
  <c r="AO82" i="7"/>
  <c r="AQ82" i="7"/>
  <c r="AC83" i="7"/>
  <c r="AE83" i="7"/>
  <c r="AI83" i="7"/>
  <c r="AK83" i="7"/>
  <c r="AO83" i="7"/>
  <c r="AQ83" i="7"/>
  <c r="AC84" i="7"/>
  <c r="AE84" i="7"/>
  <c r="AI84" i="7"/>
  <c r="AK84" i="7"/>
  <c r="AO84" i="7"/>
  <c r="AQ84" i="7"/>
  <c r="AC85" i="7"/>
  <c r="AE85" i="7"/>
  <c r="AI85" i="7"/>
  <c r="AK85" i="7"/>
  <c r="AO85" i="7"/>
  <c r="AQ85" i="7"/>
  <c r="AC86" i="7"/>
  <c r="AE86" i="7"/>
  <c r="AI86" i="7"/>
  <c r="AK86" i="7"/>
  <c r="AO86" i="7"/>
  <c r="AQ86" i="7"/>
  <c r="AC87" i="7"/>
  <c r="AE87" i="7"/>
  <c r="AI87" i="7"/>
  <c r="AK87" i="7"/>
  <c r="AQ87" i="7"/>
  <c r="AQ66" i="7"/>
  <c r="AO66" i="7"/>
  <c r="AQ65" i="7"/>
  <c r="AO65" i="7"/>
  <c r="E66" i="9" l="1"/>
  <c r="G66" i="9"/>
  <c r="K66" i="9"/>
  <c r="M66" i="9"/>
  <c r="Q66" i="9"/>
  <c r="S66" i="9"/>
  <c r="W66" i="9"/>
  <c r="Y66" i="9"/>
  <c r="Y65" i="9"/>
  <c r="W65" i="9"/>
  <c r="S65" i="9"/>
  <c r="Q65" i="9"/>
  <c r="M65" i="9"/>
  <c r="K65" i="9"/>
  <c r="G65" i="9"/>
  <c r="E65" i="9"/>
  <c r="E60" i="9"/>
  <c r="G60" i="9"/>
  <c r="K60" i="9"/>
  <c r="M60" i="9"/>
  <c r="Q60" i="9"/>
  <c r="S60" i="9"/>
  <c r="W60" i="9"/>
  <c r="Y60" i="9"/>
  <c r="AO60" i="9"/>
  <c r="AQ60" i="9"/>
  <c r="AQ59" i="9"/>
  <c r="AO59" i="9"/>
  <c r="Y59" i="9"/>
  <c r="W59" i="9"/>
  <c r="S59" i="9"/>
  <c r="S61" i="9" s="1"/>
  <c r="Q59" i="9"/>
  <c r="M59" i="9"/>
  <c r="K59" i="9"/>
  <c r="G59" i="9"/>
  <c r="E59" i="9"/>
  <c r="AQ56" i="9"/>
  <c r="AO55" i="9"/>
  <c r="AO56" i="9"/>
  <c r="AQ54" i="9"/>
  <c r="AO54" i="9"/>
  <c r="Y56" i="9"/>
  <c r="W55" i="9"/>
  <c r="W56" i="9"/>
  <c r="S55" i="9"/>
  <c r="S56" i="9"/>
  <c r="Q55" i="9"/>
  <c r="Q56" i="9"/>
  <c r="M55" i="9"/>
  <c r="M56" i="9"/>
  <c r="K56" i="9"/>
  <c r="K55" i="9"/>
  <c r="G55" i="9"/>
  <c r="G56" i="9"/>
  <c r="E55" i="9"/>
  <c r="E56" i="9"/>
  <c r="Y54" i="9"/>
  <c r="W54" i="9"/>
  <c r="S54" i="9"/>
  <c r="Q54" i="9"/>
  <c r="M54" i="9"/>
  <c r="K54" i="9"/>
  <c r="G54" i="9"/>
  <c r="E54" i="9"/>
  <c r="E15" i="9"/>
  <c r="G15" i="9"/>
  <c r="Q51" i="9"/>
  <c r="W51" i="9"/>
  <c r="S10" i="9"/>
  <c r="M10" i="9"/>
  <c r="AM103" i="9"/>
  <c r="AG103" i="9"/>
  <c r="AA103" i="9"/>
  <c r="U103" i="9"/>
  <c r="O103" i="9"/>
  <c r="I103" i="9"/>
  <c r="AM102" i="9"/>
  <c r="AG102" i="9"/>
  <c r="AA102" i="9"/>
  <c r="U102" i="9"/>
  <c r="O102" i="9"/>
  <c r="I102" i="9"/>
  <c r="AM101" i="9"/>
  <c r="AG101" i="9"/>
  <c r="AA101" i="9"/>
  <c r="U101" i="9"/>
  <c r="O101" i="9"/>
  <c r="I101" i="9"/>
  <c r="AM100" i="9"/>
  <c r="AG100" i="9"/>
  <c r="AA100" i="9"/>
  <c r="U100" i="9"/>
  <c r="O100" i="9"/>
  <c r="I100" i="9"/>
  <c r="AM99" i="9"/>
  <c r="AG99" i="9"/>
  <c r="AA99" i="9"/>
  <c r="I99" i="9"/>
  <c r="AM98" i="9"/>
  <c r="AG98" i="9"/>
  <c r="AA98" i="9"/>
  <c r="U98" i="9"/>
  <c r="AM97" i="9"/>
  <c r="AG97" i="9"/>
  <c r="AA97" i="9"/>
  <c r="U97" i="9"/>
  <c r="O97" i="9"/>
  <c r="I97" i="9"/>
  <c r="AM96" i="9"/>
  <c r="AG96" i="9"/>
  <c r="U96" i="9"/>
  <c r="I96" i="9"/>
  <c r="AM95" i="9"/>
  <c r="AG95" i="9"/>
  <c r="O95" i="9"/>
  <c r="I95" i="9"/>
  <c r="AM94" i="9"/>
  <c r="AG94" i="9"/>
  <c r="AA94" i="9"/>
  <c r="U94" i="9"/>
  <c r="AM93" i="9"/>
  <c r="AG93" i="9"/>
  <c r="AA93" i="9"/>
  <c r="U93" i="9"/>
  <c r="O93" i="9"/>
  <c r="I93" i="9"/>
  <c r="AM92" i="9"/>
  <c r="AG92" i="9"/>
  <c r="AA92" i="9"/>
  <c r="U92" i="9"/>
  <c r="O92" i="9"/>
  <c r="I92" i="9"/>
  <c r="AK66" i="9"/>
  <c r="AI66" i="9"/>
  <c r="AE66" i="9"/>
  <c r="AC66" i="9"/>
  <c r="AK65" i="9"/>
  <c r="AI65" i="9"/>
  <c r="AE65" i="9"/>
  <c r="AC65" i="9"/>
  <c r="AR61" i="9"/>
  <c r="AP61" i="9"/>
  <c r="AN61" i="9"/>
  <c r="AL61" i="9"/>
  <c r="AJ61" i="9"/>
  <c r="AH61" i="9"/>
  <c r="AF61" i="9"/>
  <c r="AD61" i="9"/>
  <c r="AB61" i="9"/>
  <c r="Z61" i="9"/>
  <c r="X61" i="9"/>
  <c r="V61" i="9"/>
  <c r="T61" i="9"/>
  <c r="R61" i="9"/>
  <c r="P61" i="9"/>
  <c r="N61" i="9"/>
  <c r="L61" i="9"/>
  <c r="J61" i="9"/>
  <c r="H61" i="9"/>
  <c r="F61" i="9"/>
  <c r="D61" i="9"/>
  <c r="AS60" i="9"/>
  <c r="AK60" i="9"/>
  <c r="AI60" i="9"/>
  <c r="AE60" i="9"/>
  <c r="AC60" i="9"/>
  <c r="AS59" i="9"/>
  <c r="AQ61" i="9"/>
  <c r="AK59" i="9"/>
  <c r="AI59" i="9"/>
  <c r="AE59" i="9"/>
  <c r="AC59" i="9"/>
  <c r="W61" i="9"/>
  <c r="K61" i="9"/>
  <c r="G61" i="9"/>
  <c r="AP57" i="9"/>
  <c r="AN57" i="9"/>
  <c r="AJ57" i="9"/>
  <c r="AH57" i="9"/>
  <c r="AD57" i="9"/>
  <c r="AB57" i="9"/>
  <c r="X57" i="9"/>
  <c r="V57" i="9"/>
  <c r="R57" i="9"/>
  <c r="P57" i="9"/>
  <c r="L57" i="9"/>
  <c r="J57" i="9"/>
  <c r="F57" i="9"/>
  <c r="D57" i="9"/>
  <c r="AS56" i="9"/>
  <c r="AK56" i="9"/>
  <c r="AI56" i="9"/>
  <c r="AE56" i="9"/>
  <c r="AC56" i="9"/>
  <c r="AS55" i="9"/>
  <c r="AK55" i="9"/>
  <c r="AI55" i="9"/>
  <c r="AE55" i="9"/>
  <c r="AC55" i="9"/>
  <c r="AS54" i="9"/>
  <c r="AK54" i="9"/>
  <c r="AI54" i="9"/>
  <c r="AE54" i="9"/>
  <c r="AC54" i="9"/>
  <c r="AL52" i="9"/>
  <c r="AJ52" i="9"/>
  <c r="AH52" i="9"/>
  <c r="AF52" i="9"/>
  <c r="AD52" i="9"/>
  <c r="AB52" i="9"/>
  <c r="Z52" i="9"/>
  <c r="X52" i="9"/>
  <c r="V52" i="9"/>
  <c r="T52" i="9"/>
  <c r="R52" i="9"/>
  <c r="P52" i="9"/>
  <c r="N52" i="9"/>
  <c r="L52" i="9"/>
  <c r="J52" i="9"/>
  <c r="H52" i="9"/>
  <c r="F52" i="9"/>
  <c r="D52" i="9"/>
  <c r="AK51" i="9"/>
  <c r="AI51" i="9"/>
  <c r="AE51" i="9"/>
  <c r="AC51" i="9"/>
  <c r="AK50" i="9"/>
  <c r="AI50" i="9"/>
  <c r="AE50" i="9"/>
  <c r="AC50" i="9"/>
  <c r="AK49" i="9"/>
  <c r="AI49" i="9"/>
  <c r="AE49" i="9"/>
  <c r="AC49" i="9"/>
  <c r="AK48" i="9"/>
  <c r="AI48" i="9"/>
  <c r="AE48" i="9"/>
  <c r="AC48" i="9"/>
  <c r="AK47" i="9"/>
  <c r="AI47" i="9"/>
  <c r="AE47" i="9"/>
  <c r="AC47" i="9"/>
  <c r="AK46" i="9"/>
  <c r="AI46" i="9"/>
  <c r="AE46" i="9"/>
  <c r="AC46" i="9"/>
  <c r="AK45" i="9"/>
  <c r="AI45" i="9"/>
  <c r="AE45" i="9"/>
  <c r="AC45" i="9"/>
  <c r="AK44" i="9"/>
  <c r="AI44" i="9"/>
  <c r="AE44" i="9"/>
  <c r="AC44" i="9"/>
  <c r="AK43" i="9"/>
  <c r="AI43" i="9"/>
  <c r="AE43" i="9"/>
  <c r="AC43" i="9"/>
  <c r="AK42" i="9"/>
  <c r="AI42" i="9"/>
  <c r="AE42" i="9"/>
  <c r="AC42" i="9"/>
  <c r="AK41" i="9"/>
  <c r="AI41" i="9"/>
  <c r="AE41" i="9"/>
  <c r="AC41" i="9"/>
  <c r="AK40" i="9"/>
  <c r="AI40" i="9"/>
  <c r="AE40" i="9"/>
  <c r="AC40" i="9"/>
  <c r="AK39" i="9"/>
  <c r="AI39" i="9"/>
  <c r="AE39" i="9"/>
  <c r="AC39" i="9"/>
  <c r="AK38" i="9"/>
  <c r="AI38" i="9"/>
  <c r="AE38" i="9"/>
  <c r="AC38" i="9"/>
  <c r="AK37" i="9"/>
  <c r="AI37" i="9"/>
  <c r="AE37" i="9"/>
  <c r="AC37" i="9"/>
  <c r="AK36" i="9"/>
  <c r="AI36" i="9"/>
  <c r="AE36" i="9"/>
  <c r="AC36" i="9"/>
  <c r="AK35" i="9"/>
  <c r="AI35" i="9"/>
  <c r="AE35" i="9"/>
  <c r="AC35" i="9"/>
  <c r="AK34" i="9"/>
  <c r="AI34" i="9"/>
  <c r="AE34" i="9"/>
  <c r="AC34" i="9"/>
  <c r="AK33" i="9"/>
  <c r="AI33" i="9"/>
  <c r="AE33" i="9"/>
  <c r="AC33" i="9"/>
  <c r="AK32" i="9"/>
  <c r="AI32" i="9"/>
  <c r="AE32" i="9"/>
  <c r="AC32" i="9"/>
  <c r="AK31" i="9"/>
  <c r="AI31" i="9"/>
  <c r="AE31" i="9"/>
  <c r="AC31" i="9"/>
  <c r="AK30" i="9"/>
  <c r="AI30" i="9"/>
  <c r="AE30" i="9"/>
  <c r="AC30" i="9"/>
  <c r="AK29" i="9"/>
  <c r="AI29" i="9"/>
  <c r="AE29" i="9"/>
  <c r="AC29" i="9"/>
  <c r="AK28" i="9"/>
  <c r="AI28" i="9"/>
  <c r="AE28" i="9"/>
  <c r="AC28" i="9"/>
  <c r="AK27" i="9"/>
  <c r="AI27" i="9"/>
  <c r="AE27" i="9"/>
  <c r="AC27" i="9"/>
  <c r="AK26" i="9"/>
  <c r="AI26" i="9"/>
  <c r="AE26" i="9"/>
  <c r="AC26" i="9"/>
  <c r="AK25" i="9"/>
  <c r="AI25" i="9"/>
  <c r="AE25" i="9"/>
  <c r="AC25" i="9"/>
  <c r="AK24" i="9"/>
  <c r="AI24" i="9"/>
  <c r="AE24" i="9"/>
  <c r="AC24" i="9"/>
  <c r="AK23" i="9"/>
  <c r="AI23" i="9"/>
  <c r="AE23" i="9"/>
  <c r="AC23" i="9"/>
  <c r="AK22" i="9"/>
  <c r="AI22" i="9"/>
  <c r="AE22" i="9"/>
  <c r="AC22" i="9"/>
  <c r="AK21" i="9"/>
  <c r="AI21" i="9"/>
  <c r="AE21" i="9"/>
  <c r="AC21" i="9"/>
  <c r="AK20" i="9"/>
  <c r="AI20" i="9"/>
  <c r="AE20" i="9"/>
  <c r="AC20" i="9"/>
  <c r="AK19" i="9"/>
  <c r="AI19" i="9"/>
  <c r="AE19" i="9"/>
  <c r="AC19" i="9"/>
  <c r="AK18" i="9"/>
  <c r="AI18" i="9"/>
  <c r="AE18" i="9"/>
  <c r="AC18" i="9"/>
  <c r="AK17" i="9"/>
  <c r="AI17" i="9"/>
  <c r="AE17" i="9"/>
  <c r="AC17" i="9"/>
  <c r="AK16" i="9"/>
  <c r="AI16" i="9"/>
  <c r="AE16" i="9"/>
  <c r="AC16" i="9"/>
  <c r="AK15" i="9"/>
  <c r="AI15" i="9"/>
  <c r="AE15" i="9"/>
  <c r="AC15" i="9"/>
  <c r="AK14" i="9"/>
  <c r="AI14" i="9"/>
  <c r="AE14" i="9"/>
  <c r="AC14" i="9"/>
  <c r="AK13" i="9"/>
  <c r="AI13" i="9"/>
  <c r="AE13" i="9"/>
  <c r="AC13" i="9"/>
  <c r="AK12" i="9"/>
  <c r="AI12" i="9"/>
  <c r="AE12" i="9"/>
  <c r="AC12" i="9"/>
  <c r="AK11" i="9"/>
  <c r="AI11" i="9"/>
  <c r="AE11" i="9"/>
  <c r="AC11" i="9"/>
  <c r="AS10" i="9"/>
  <c r="AR10" i="9"/>
  <c r="AP10" i="9"/>
  <c r="AN10" i="9"/>
  <c r="AK10" i="9"/>
  <c r="AI10" i="9"/>
  <c r="AE10" i="9"/>
  <c r="AC10" i="9"/>
  <c r="AO9" i="9"/>
  <c r="N62" i="9" l="1"/>
  <c r="AL62" i="9"/>
  <c r="H62" i="9"/>
  <c r="AF62" i="9"/>
  <c r="Z62" i="9"/>
  <c r="X62" i="9"/>
  <c r="AK61" i="9"/>
  <c r="T62" i="9"/>
  <c r="AJ62" i="9"/>
  <c r="F62" i="9"/>
  <c r="D62" i="9"/>
  <c r="P62" i="9"/>
  <c r="AB62" i="9"/>
  <c r="K57" i="9"/>
  <c r="M61" i="9"/>
  <c r="AC61" i="9"/>
  <c r="AE61" i="9"/>
  <c r="AM104" i="9"/>
  <c r="E61" i="9"/>
  <c r="Q61" i="9"/>
  <c r="AO61" i="9"/>
  <c r="J62" i="9"/>
  <c r="V62" i="9"/>
  <c r="AH62" i="9"/>
  <c r="E57" i="9"/>
  <c r="Q57" i="9"/>
  <c r="AQ57" i="9"/>
  <c r="AC52" i="9"/>
  <c r="AI52" i="9"/>
  <c r="AN52" i="9"/>
  <c r="AN62" i="9" s="1"/>
  <c r="AC57" i="9"/>
  <c r="AI57" i="9"/>
  <c r="AS57" i="9"/>
  <c r="AS61" i="9"/>
  <c r="Y61" i="9"/>
  <c r="W57" i="9"/>
  <c r="AK52" i="9"/>
  <c r="Y52" i="9"/>
  <c r="M52" i="9"/>
  <c r="G57" i="9"/>
  <c r="M57" i="9"/>
  <c r="S57" i="9"/>
  <c r="Y57" i="9"/>
  <c r="AO57" i="9"/>
  <c r="AA104" i="9"/>
  <c r="Q52" i="9"/>
  <c r="AP52" i="9"/>
  <c r="AP62" i="9" s="1"/>
  <c r="U104" i="9"/>
  <c r="AS93" i="9"/>
  <c r="O104" i="9"/>
  <c r="AS97" i="9"/>
  <c r="AS101" i="9"/>
  <c r="AR52" i="9"/>
  <c r="AR62" i="9" s="1"/>
  <c r="K62" i="9"/>
  <c r="AD62" i="9"/>
  <c r="AK57" i="9"/>
  <c r="AQ52" i="9"/>
  <c r="W52" i="9"/>
  <c r="S52" i="9"/>
  <c r="G52" i="9"/>
  <c r="G62" i="9" s="1"/>
  <c r="AS52" i="9"/>
  <c r="AI61" i="9"/>
  <c r="AS92" i="9"/>
  <c r="AG104" i="9"/>
  <c r="AS94" i="9"/>
  <c r="AS95" i="9"/>
  <c r="AS96" i="9"/>
  <c r="AS98" i="9"/>
  <c r="AS99" i="9"/>
  <c r="AS100" i="9"/>
  <c r="AS102" i="9"/>
  <c r="AS103" i="9"/>
  <c r="AO52" i="9"/>
  <c r="E52" i="9"/>
  <c r="AE52" i="9"/>
  <c r="L62" i="9"/>
  <c r="R62" i="9"/>
  <c r="AE57" i="9"/>
  <c r="I104" i="9"/>
  <c r="W62" i="9" l="1"/>
  <c r="Q62" i="9"/>
  <c r="M62" i="9"/>
  <c r="AQ62" i="9"/>
  <c r="E62" i="9"/>
  <c r="AC62" i="9"/>
  <c r="AI62" i="9"/>
  <c r="AK62" i="9"/>
  <c r="Y62" i="9"/>
  <c r="AS62" i="9"/>
  <c r="AE62" i="9"/>
  <c r="AO62" i="9"/>
  <c r="S62" i="9"/>
  <c r="AS104" i="9"/>
  <c r="W59" i="7"/>
  <c r="Y59" i="7"/>
  <c r="AS55" i="7"/>
  <c r="AO55" i="7"/>
  <c r="AK55" i="7"/>
  <c r="AI55" i="7"/>
  <c r="AE55" i="7"/>
  <c r="AC55" i="7"/>
  <c r="W55" i="7"/>
  <c r="S55" i="7"/>
  <c r="Q55" i="7"/>
  <c r="M55" i="7"/>
  <c r="K55" i="7"/>
  <c r="E55" i="7"/>
  <c r="AC10" i="7" l="1"/>
  <c r="AE10" i="7"/>
  <c r="AI10" i="7"/>
  <c r="AK10" i="7"/>
  <c r="AC11" i="7"/>
  <c r="AE11" i="7"/>
  <c r="AI11" i="7"/>
  <c r="AK11" i="7"/>
  <c r="AC12" i="7"/>
  <c r="AE12" i="7"/>
  <c r="AI12" i="7"/>
  <c r="AK12" i="7"/>
  <c r="AC13" i="7"/>
  <c r="AE13" i="7"/>
  <c r="AI13" i="7"/>
  <c r="AK13" i="7"/>
  <c r="AC14" i="7"/>
  <c r="AE14" i="7"/>
  <c r="AI14" i="7"/>
  <c r="AK14" i="7"/>
  <c r="AC15" i="7"/>
  <c r="AE15" i="7"/>
  <c r="AI15" i="7"/>
  <c r="AK15" i="7"/>
  <c r="AC16" i="7"/>
  <c r="AE16" i="7"/>
  <c r="AI16" i="7"/>
  <c r="AK16" i="7"/>
  <c r="AC17" i="7"/>
  <c r="AE17" i="7"/>
  <c r="AI17" i="7"/>
  <c r="AK17" i="7"/>
  <c r="AC18" i="7"/>
  <c r="AE18" i="7"/>
  <c r="AI18" i="7"/>
  <c r="AK18" i="7"/>
  <c r="AC19" i="7"/>
  <c r="AE19" i="7"/>
  <c r="AI19" i="7"/>
  <c r="AK19" i="7"/>
  <c r="AC20" i="7"/>
  <c r="AE20" i="7"/>
  <c r="AI20" i="7"/>
  <c r="AK20" i="7"/>
  <c r="AC21" i="7"/>
  <c r="AE21" i="7"/>
  <c r="AI21" i="7"/>
  <c r="AK21" i="7"/>
  <c r="AC22" i="7"/>
  <c r="AE22" i="7"/>
  <c r="AI22" i="7"/>
  <c r="AK22" i="7"/>
  <c r="AC23" i="7"/>
  <c r="AE23" i="7"/>
  <c r="AI23" i="7"/>
  <c r="AK23" i="7"/>
  <c r="AC24" i="7"/>
  <c r="AE24" i="7"/>
  <c r="AI24" i="7"/>
  <c r="AK24" i="7"/>
  <c r="AC25" i="7"/>
  <c r="AE25" i="7"/>
  <c r="AI25" i="7"/>
  <c r="AK25" i="7"/>
  <c r="AC26" i="7"/>
  <c r="AE26" i="7"/>
  <c r="AI26" i="7"/>
  <c r="AK26" i="7"/>
  <c r="AC27" i="7"/>
  <c r="AE27" i="7"/>
  <c r="AI27" i="7"/>
  <c r="AK27" i="7"/>
  <c r="AC28" i="7"/>
  <c r="AE28" i="7"/>
  <c r="AI28" i="7"/>
  <c r="AK28" i="7"/>
  <c r="AC29" i="7"/>
  <c r="AE29" i="7"/>
  <c r="AI29" i="7"/>
  <c r="AK29" i="7"/>
  <c r="AC30" i="7"/>
  <c r="AE30" i="7"/>
  <c r="AI30" i="7"/>
  <c r="AK30" i="7"/>
  <c r="AC31" i="7"/>
  <c r="AE31" i="7"/>
  <c r="AI31" i="7"/>
  <c r="AK31" i="7"/>
  <c r="AC32" i="7"/>
  <c r="AE32" i="7"/>
  <c r="AI32" i="7"/>
  <c r="AK32" i="7"/>
  <c r="AC33" i="7"/>
  <c r="AE33" i="7"/>
  <c r="AI33" i="7"/>
  <c r="AK33" i="7"/>
  <c r="AC34" i="7"/>
  <c r="AE34" i="7"/>
  <c r="AI34" i="7"/>
  <c r="AK34" i="7"/>
  <c r="AC35" i="7"/>
  <c r="AE35" i="7"/>
  <c r="AI35" i="7"/>
  <c r="AK35" i="7"/>
  <c r="AC36" i="7"/>
  <c r="AE36" i="7"/>
  <c r="AI36" i="7"/>
  <c r="AK36" i="7"/>
  <c r="AC37" i="7"/>
  <c r="AE37" i="7"/>
  <c r="AI37" i="7"/>
  <c r="AK37" i="7"/>
  <c r="AC38" i="7"/>
  <c r="AE38" i="7"/>
  <c r="AI38" i="7"/>
  <c r="AK38" i="7"/>
  <c r="AC39" i="7"/>
  <c r="AE39" i="7"/>
  <c r="AI39" i="7"/>
  <c r="AK39" i="7"/>
  <c r="AC40" i="7"/>
  <c r="AE40" i="7"/>
  <c r="AI40" i="7"/>
  <c r="AK40" i="7"/>
  <c r="AC41" i="7"/>
  <c r="AE41" i="7"/>
  <c r="AI41" i="7"/>
  <c r="AK41" i="7"/>
  <c r="AC42" i="7"/>
  <c r="AE42" i="7"/>
  <c r="AI42" i="7"/>
  <c r="AK42" i="7"/>
  <c r="AC43" i="7"/>
  <c r="AE43" i="7"/>
  <c r="AI43" i="7"/>
  <c r="AK43" i="7"/>
  <c r="AC44" i="7"/>
  <c r="AE44" i="7"/>
  <c r="AI44" i="7"/>
  <c r="AK44" i="7"/>
  <c r="AC45" i="7"/>
  <c r="AE45" i="7"/>
  <c r="AI45" i="7"/>
  <c r="AK45" i="7"/>
  <c r="AC46" i="7"/>
  <c r="AE46" i="7"/>
  <c r="AI46" i="7"/>
  <c r="AK46" i="7"/>
  <c r="AC47" i="7"/>
  <c r="AE47" i="7"/>
  <c r="AI47" i="7"/>
  <c r="AK47" i="7"/>
  <c r="AC48" i="7"/>
  <c r="AE48" i="7"/>
  <c r="AI48" i="7"/>
  <c r="AK48" i="7"/>
  <c r="AC49" i="7"/>
  <c r="AE49" i="7"/>
  <c r="AI49" i="7"/>
  <c r="AK49" i="7"/>
  <c r="AC50" i="7"/>
  <c r="AE50" i="7"/>
  <c r="AI50" i="7"/>
  <c r="AK50" i="7"/>
  <c r="AC51" i="7"/>
  <c r="AE51" i="7"/>
  <c r="AI51" i="7"/>
  <c r="AK51" i="7"/>
  <c r="AB52" i="7"/>
  <c r="AD52" i="7"/>
  <c r="AF52" i="7"/>
  <c r="AH52" i="7"/>
  <c r="AJ52" i="7"/>
  <c r="AL52" i="7"/>
  <c r="AC54" i="7"/>
  <c r="AE54" i="7"/>
  <c r="AI54" i="7"/>
  <c r="AK54" i="7"/>
  <c r="AC56" i="7"/>
  <c r="AE56" i="7"/>
  <c r="AI56" i="7"/>
  <c r="AK56" i="7"/>
  <c r="AB57" i="7"/>
  <c r="AD57" i="7"/>
  <c r="AH57" i="7"/>
  <c r="AJ57" i="7"/>
  <c r="AC59" i="7"/>
  <c r="AE59" i="7"/>
  <c r="AI59" i="7"/>
  <c r="AK59" i="7"/>
  <c r="AC60" i="7"/>
  <c r="AE60" i="7"/>
  <c r="AI60" i="7"/>
  <c r="AK60" i="7"/>
  <c r="AB61" i="7"/>
  <c r="AD61" i="7"/>
  <c r="AF61" i="7"/>
  <c r="AH61" i="7"/>
  <c r="AJ61" i="7"/>
  <c r="AL61" i="7"/>
  <c r="AC65" i="7"/>
  <c r="AE65" i="7"/>
  <c r="AI65" i="7"/>
  <c r="AK65" i="7"/>
  <c r="AC66" i="7"/>
  <c r="AE66" i="7"/>
  <c r="AI66" i="7"/>
  <c r="AK66" i="7"/>
  <c r="AG92" i="7"/>
  <c r="AM92" i="7"/>
  <c r="AG93" i="7"/>
  <c r="AM93" i="7"/>
  <c r="AG94" i="7"/>
  <c r="AM94" i="7"/>
  <c r="AG95" i="7"/>
  <c r="AM95" i="7"/>
  <c r="AG96" i="7"/>
  <c r="AM96" i="7"/>
  <c r="AG97" i="7"/>
  <c r="AM97" i="7"/>
  <c r="AG98" i="7"/>
  <c r="AM98" i="7"/>
  <c r="AG99" i="7"/>
  <c r="AM99" i="7"/>
  <c r="AG100" i="7"/>
  <c r="AM100" i="7"/>
  <c r="AG101" i="7"/>
  <c r="AM101" i="7"/>
  <c r="AG102" i="7"/>
  <c r="AM102" i="7"/>
  <c r="AG103" i="7"/>
  <c r="AM103" i="7"/>
  <c r="AI57" i="7" l="1"/>
  <c r="AJ62" i="7"/>
  <c r="AL62" i="7"/>
  <c r="AK61" i="7"/>
  <c r="AC57" i="7"/>
  <c r="AI52" i="7"/>
  <c r="AC61" i="7"/>
  <c r="AD62" i="7"/>
  <c r="AE52" i="7"/>
  <c r="AG104" i="7"/>
  <c r="AI61" i="7"/>
  <c r="AC52" i="7"/>
  <c r="AM104" i="7"/>
  <c r="AK57" i="7"/>
  <c r="AH62" i="7"/>
  <c r="AF62" i="7"/>
  <c r="AK52" i="7"/>
  <c r="AE57" i="7"/>
  <c r="AE61" i="7"/>
  <c r="AB62" i="7"/>
  <c r="AS60" i="7"/>
  <c r="AS59" i="7"/>
  <c r="AS56" i="7"/>
  <c r="AS54" i="7"/>
  <c r="AS10" i="7"/>
  <c r="AR10" i="7"/>
  <c r="AQ60" i="7"/>
  <c r="AQ59" i="7"/>
  <c r="AQ56" i="7"/>
  <c r="AQ54" i="7"/>
  <c r="AQ10" i="7"/>
  <c r="AP10" i="7"/>
  <c r="AI62" i="7" l="1"/>
  <c r="AC62" i="7"/>
  <c r="AE62" i="7"/>
  <c r="AK62" i="7"/>
  <c r="AS52" i="7"/>
  <c r="AO60" i="7"/>
  <c r="AO59" i="7"/>
  <c r="AO56" i="7"/>
  <c r="AO54" i="7"/>
  <c r="AO10" i="7"/>
  <c r="AN10" i="7"/>
  <c r="AQ52" i="7" l="1"/>
  <c r="I92" i="7" l="1"/>
  <c r="AA103" i="7"/>
  <c r="U103" i="7"/>
  <c r="O103" i="7"/>
  <c r="I103" i="7"/>
  <c r="AA102" i="7"/>
  <c r="U102" i="7"/>
  <c r="O102" i="7"/>
  <c r="I102" i="7"/>
  <c r="AA101" i="7"/>
  <c r="U101" i="7"/>
  <c r="O101" i="7"/>
  <c r="I101" i="7"/>
  <c r="AA97" i="7"/>
  <c r="U97" i="7"/>
  <c r="O97" i="7"/>
  <c r="I97" i="7"/>
  <c r="AA96" i="7"/>
  <c r="AS96" i="7" s="1"/>
  <c r="AA95" i="7"/>
  <c r="U95" i="7"/>
  <c r="O95" i="7"/>
  <c r="I95" i="7"/>
  <c r="AA94" i="7"/>
  <c r="U94" i="7"/>
  <c r="AS95" i="7" l="1"/>
  <c r="AS101" i="7"/>
  <c r="AS102" i="7"/>
  <c r="AS94" i="7"/>
  <c r="AS97" i="7"/>
  <c r="AS103" i="7"/>
  <c r="Y66" i="7" l="1"/>
  <c r="W66" i="7"/>
  <c r="S66" i="7"/>
  <c r="Q66" i="7"/>
  <c r="M66" i="7"/>
  <c r="K66" i="7"/>
  <c r="G66" i="7"/>
  <c r="E66" i="7"/>
  <c r="Y65" i="7"/>
  <c r="W65" i="7"/>
  <c r="S65" i="7"/>
  <c r="Q65" i="7"/>
  <c r="M65" i="7"/>
  <c r="K65" i="7"/>
  <c r="G65" i="7"/>
  <c r="E65" i="7"/>
  <c r="Y60" i="7"/>
  <c r="W60" i="7"/>
  <c r="S60" i="7"/>
  <c r="Q60" i="7"/>
  <c r="M60" i="7"/>
  <c r="K60" i="7"/>
  <c r="G60" i="7"/>
  <c r="E60" i="7"/>
  <c r="S59" i="7"/>
  <c r="Q59" i="7"/>
  <c r="M59" i="7"/>
  <c r="K59" i="7"/>
  <c r="G59" i="7"/>
  <c r="E59" i="7"/>
  <c r="Y56" i="7"/>
  <c r="W56" i="7"/>
  <c r="S56" i="7"/>
  <c r="Q56" i="7"/>
  <c r="M56" i="7"/>
  <c r="K56" i="7"/>
  <c r="G56" i="7"/>
  <c r="E56" i="7"/>
  <c r="Y54" i="7"/>
  <c r="Y57" i="7" s="1"/>
  <c r="W54" i="7"/>
  <c r="S54" i="7"/>
  <c r="S57" i="7" s="1"/>
  <c r="Q54" i="7"/>
  <c r="M54" i="7"/>
  <c r="M57" i="7" s="1"/>
  <c r="K54" i="7"/>
  <c r="K57" i="7" s="1"/>
  <c r="G54" i="7"/>
  <c r="G57" i="7" s="1"/>
  <c r="E54" i="7"/>
  <c r="E57" i="7" s="1"/>
  <c r="E51" i="7"/>
  <c r="G51" i="7"/>
  <c r="K51" i="7"/>
  <c r="K52" i="7" s="1"/>
  <c r="Q51" i="7"/>
  <c r="Q52" i="7" s="1"/>
  <c r="W51" i="7"/>
  <c r="Y10" i="7"/>
  <c r="S10" i="7"/>
  <c r="M10" i="7"/>
  <c r="AR61" i="7"/>
  <c r="Z61" i="7"/>
  <c r="T61" i="7"/>
  <c r="N61" i="7"/>
  <c r="H61" i="7"/>
  <c r="AP57" i="7"/>
  <c r="AN57" i="7"/>
  <c r="X57" i="7"/>
  <c r="V57" i="7"/>
  <c r="R57" i="7"/>
  <c r="P57" i="7"/>
  <c r="L57" i="7"/>
  <c r="J57" i="7"/>
  <c r="F57" i="7"/>
  <c r="D57" i="7"/>
  <c r="AS57" i="7"/>
  <c r="AQ57" i="7"/>
  <c r="AO57" i="7"/>
  <c r="AA100" i="7"/>
  <c r="AA99" i="7"/>
  <c r="AA98" i="7"/>
  <c r="U100" i="7"/>
  <c r="U99" i="7"/>
  <c r="U98" i="7"/>
  <c r="O100" i="7"/>
  <c r="O99" i="7"/>
  <c r="I100" i="7"/>
  <c r="I99" i="7"/>
  <c r="AA93" i="7"/>
  <c r="O93" i="7"/>
  <c r="I93" i="7"/>
  <c r="U93" i="7"/>
  <c r="AA92" i="7"/>
  <c r="U92" i="7"/>
  <c r="O92" i="7"/>
  <c r="W57" i="7" l="1"/>
  <c r="Q57" i="7"/>
  <c r="AS100" i="7"/>
  <c r="AS98" i="7"/>
  <c r="AS92" i="7"/>
  <c r="AS93" i="7"/>
  <c r="AS99" i="7"/>
  <c r="Z52" i="7"/>
  <c r="Z62" i="7" s="1"/>
  <c r="X52" i="7"/>
  <c r="V52" i="7"/>
  <c r="T52" i="7"/>
  <c r="T62" i="7" s="1"/>
  <c r="R52" i="7"/>
  <c r="P52" i="7"/>
  <c r="N52" i="7"/>
  <c r="N62" i="7" s="1"/>
  <c r="L52" i="7"/>
  <c r="J52" i="7"/>
  <c r="H52" i="7"/>
  <c r="H62" i="7" s="1"/>
  <c r="F52" i="7"/>
  <c r="D52" i="7"/>
  <c r="AS61" i="7" l="1"/>
  <c r="AQ61" i="7"/>
  <c r="AP61" i="7" l="1"/>
  <c r="AO61" i="7"/>
  <c r="AN61" i="7"/>
  <c r="Y61" i="7"/>
  <c r="X61" i="7"/>
  <c r="X62" i="7" s="1"/>
  <c r="W61" i="7"/>
  <c r="V61" i="7"/>
  <c r="V62" i="7" s="1"/>
  <c r="S61" i="7"/>
  <c r="R61" i="7"/>
  <c r="R62" i="7" s="1"/>
  <c r="Q61" i="7"/>
  <c r="P61" i="7"/>
  <c r="P62" i="7" s="1"/>
  <c r="M61" i="7"/>
  <c r="L61" i="7"/>
  <c r="L62" i="7" s="1"/>
  <c r="K61" i="7"/>
  <c r="J61" i="7"/>
  <c r="J62" i="7" s="1"/>
  <c r="G61" i="7"/>
  <c r="F61" i="7"/>
  <c r="F62" i="7" s="1"/>
  <c r="E61" i="7"/>
  <c r="D61" i="7"/>
  <c r="D62" i="7" s="1"/>
  <c r="S52" i="7" l="1"/>
  <c r="S62" i="7" s="1"/>
  <c r="Q62" i="7"/>
  <c r="AQ62" i="7" l="1"/>
  <c r="AN52" i="7"/>
  <c r="AN62" i="7" s="1"/>
  <c r="AO52" i="7"/>
  <c r="AO62" i="7" s="1"/>
  <c r="AR52" i="7"/>
  <c r="AR62" i="7" s="1"/>
  <c r="AP52" i="7"/>
  <c r="AP62" i="7" s="1"/>
  <c r="AS62" i="7"/>
  <c r="G52" i="7" l="1"/>
  <c r="G62" i="7" s="1"/>
  <c r="E52" i="7" l="1"/>
  <c r="E62" i="7" s="1"/>
  <c r="M52" i="7"/>
  <c r="M62" i="7" s="1"/>
  <c r="K62" i="7"/>
  <c r="I104" i="7" l="1"/>
  <c r="O104" i="7"/>
  <c r="Y52" i="7" l="1"/>
  <c r="Y62" i="7" s="1"/>
  <c r="W52" i="7"/>
  <c r="W62" i="7" s="1"/>
  <c r="AO9" i="7"/>
  <c r="AA104" i="7" l="1"/>
  <c r="U104" i="7"/>
  <c r="AS104" i="7" l="1"/>
</calcChain>
</file>

<file path=xl/comments1.xml><?xml version="1.0" encoding="utf-8"?>
<comments xmlns="http://schemas.openxmlformats.org/spreadsheetml/2006/main">
  <authors>
    <author>Szilágyiné Csollák Klára</author>
  </authors>
  <commentList>
    <comment ref="I98" authorId="0" shapeId="0">
      <text>
        <r>
          <rPr>
            <b/>
            <sz val="9"/>
            <color indexed="81"/>
            <rFont val="Tahoma"/>
            <family val="2"/>
            <charset val="238"/>
          </rPr>
          <t>Szilágyiné Csollák Klára:</t>
        </r>
        <r>
          <rPr>
            <sz val="9"/>
            <color indexed="81"/>
            <rFont val="Tahoma"/>
            <family val="2"/>
            <charset val="238"/>
          </rPr>
          <t xml:space="preserve">
6-ról 7-re jav</t>
        </r>
      </text>
    </comment>
  </commentList>
</comments>
</file>

<file path=xl/comments2.xml><?xml version="1.0" encoding="utf-8"?>
<comments xmlns="http://schemas.openxmlformats.org/spreadsheetml/2006/main">
  <authors>
    <author>Szántai Renáta</author>
  </authors>
  <commentList>
    <comment ref="H12" authorId="0" shapeId="0">
      <text>
        <r>
          <rPr>
            <b/>
            <sz val="9"/>
            <color indexed="81"/>
            <rFont val="Tahoma"/>
            <family val="2"/>
            <charset val="238"/>
          </rPr>
          <t>Szántai Renáta:</t>
        </r>
        <r>
          <rPr>
            <sz val="9"/>
            <color indexed="81"/>
            <rFont val="Tahoma"/>
            <family val="2"/>
            <charset val="238"/>
          </rPr>
          <t xml:space="preserve">
4 KREDITKÉNT SZEREPEL A NEPTUNBA UGY IS VETTÉK FEL 
</t>
        </r>
      </text>
    </comment>
  </commentList>
</comments>
</file>

<file path=xl/sharedStrings.xml><?xml version="1.0" encoding="utf-8"?>
<sst xmlns="http://schemas.openxmlformats.org/spreadsheetml/2006/main" count="1107" uniqueCount="291">
  <si>
    <t xml:space="preserve"> TANÓRA-, KREDIT- ÉS VIZSGATERV </t>
  </si>
  <si>
    <t>tantárgy kódja</t>
  </si>
  <si>
    <t>tantárgy jellege</t>
  </si>
  <si>
    <t>tanulmányi terület/tantárgy</t>
  </si>
  <si>
    <t>félév/szemeszter</t>
  </si>
  <si>
    <t>összesen</t>
  </si>
  <si>
    <t>1.</t>
  </si>
  <si>
    <t>2.</t>
  </si>
  <si>
    <t>3.</t>
  </si>
  <si>
    <t>4.</t>
  </si>
  <si>
    <t>5.</t>
  </si>
  <si>
    <t>6.</t>
  </si>
  <si>
    <t>elm.</t>
  </si>
  <si>
    <t>gyak.</t>
  </si>
  <si>
    <t>kredit</t>
  </si>
  <si>
    <t>K</t>
  </si>
  <si>
    <t>Kreditet nem képező tantárgyak</t>
  </si>
  <si>
    <t>x</t>
  </si>
  <si>
    <t>Kreditet nem képező tantárgyak összesen:</t>
  </si>
  <si>
    <t>SZV</t>
  </si>
  <si>
    <t>SZÁMONKÉRÉSEK ÖSSZESÍTŐ</t>
  </si>
  <si>
    <t>Aláírás (A)</t>
  </si>
  <si>
    <t>Beszámoló (B)</t>
  </si>
  <si>
    <t>Alapvizsga (AV)</t>
  </si>
  <si>
    <t>FÉLÉVENKÉNT SZÁMONKÉRÉSEK ÖSSZESEN:</t>
  </si>
  <si>
    <t>heti tanóra</t>
  </si>
  <si>
    <t>félévi tanóra</t>
  </si>
  <si>
    <t>ÖSSZES TANÓRARENDI TANÓRA</t>
  </si>
  <si>
    <t>KV</t>
  </si>
  <si>
    <t>Kollokvium (K)</t>
  </si>
  <si>
    <t>Kollokvium (((zárvizsga tárgy((K(Z)))</t>
  </si>
  <si>
    <t>elmélet + gyakorlat heti összes tanóra</t>
  </si>
  <si>
    <t>KR</t>
  </si>
  <si>
    <t xml:space="preserve">számonkérés   </t>
  </si>
  <si>
    <t xml:space="preserve">számonkérés    </t>
  </si>
  <si>
    <t>TÁRGYFELELŐS SZERVEZETI EGYSÉG</t>
  </si>
  <si>
    <t>TÁRGYFELELŐS SZEMÉLY</t>
  </si>
  <si>
    <t>Szabadon választható tantárgyak (lista)</t>
  </si>
  <si>
    <t>Törzsanyag tárgyai</t>
  </si>
  <si>
    <t>TÖRZSANYAG ÖSSZESEN</t>
  </si>
  <si>
    <t>Szakdolgozat/Diplomamunka tantárgyak összesen:</t>
  </si>
  <si>
    <t>Szakdolgozat/Diplomamunka tantárgya</t>
  </si>
  <si>
    <t>Évközi értékelés  (ÉÉ)</t>
  </si>
  <si>
    <t>Évközi értékelés (((zárvizsga tárgy((ÉÉ(Z)))</t>
  </si>
  <si>
    <t>Gyakorlati jegy(GYJ)</t>
  </si>
  <si>
    <t>Gyakorlati jegy (((zárvizsga tárgy((GYJ(Z)))</t>
  </si>
  <si>
    <t>Komplex vizsga (KV)</t>
  </si>
  <si>
    <t>Szigorlat (SZG)</t>
  </si>
  <si>
    <t>Zárvizsga tárgy(ZV)</t>
  </si>
  <si>
    <t>NEMZETKÖZI BIZTONSÁG- ÉS VÉDELEMPOLITIKA MESTERKÉPZÉSI  SZAK</t>
  </si>
  <si>
    <t>érvényes 2020/2021-as tanévtől felmenő rendszerben.</t>
  </si>
  <si>
    <t>teljes idejű képzésben, nappali munkarend szerint tanuló hallgatók részére</t>
  </si>
  <si>
    <t>Magyar kül- és biztonságpolitika I.</t>
  </si>
  <si>
    <t>Az európai hadügy története</t>
  </si>
  <si>
    <t>Világgazdaságtan</t>
  </si>
  <si>
    <t>Geopolitika</t>
  </si>
  <si>
    <t>Tárgyalástechnika</t>
  </si>
  <si>
    <t>Magyar kül- és biztonságpolitika II.</t>
  </si>
  <si>
    <t>Nemzetközi biztonságpolitika</t>
  </si>
  <si>
    <t>K/Z</t>
  </si>
  <si>
    <t>Kutatási módszertan III.</t>
  </si>
  <si>
    <t>Szervezet- és katonaszociológia</t>
  </si>
  <si>
    <t>Diplomácia, katonadiplomácia</t>
  </si>
  <si>
    <t>Rendvédelmi ismeretek I.</t>
  </si>
  <si>
    <t>A szárazföldi csapatok hadműveleti elmélete</t>
  </si>
  <si>
    <t>Nemzetközi jog és az erő alkalmazása 1</t>
  </si>
  <si>
    <t>Civil-katonai kapcsolatok</t>
  </si>
  <si>
    <t>Nemzetközi jog és az erő alkalmazása 2</t>
  </si>
  <si>
    <t>Helyi háborúk és fegyveres konfliktusok a hidegháború után</t>
  </si>
  <si>
    <t>Nemzetközi és hazai válságkezelés</t>
  </si>
  <si>
    <t>Információ- és kiberbiztonság</t>
  </si>
  <si>
    <t>Az EU jogrendszere</t>
  </si>
  <si>
    <t>B</t>
  </si>
  <si>
    <t>Diplomamunka készítés</t>
  </si>
  <si>
    <t>Biztonságelméletek</t>
  </si>
  <si>
    <t>StratégiaI gondolkodás</t>
  </si>
  <si>
    <t>Regionális biztonság 1</t>
  </si>
  <si>
    <t>NATO-tanulmányok</t>
  </si>
  <si>
    <t>Regionális biztonság 2</t>
  </si>
  <si>
    <t>Az EU közös biztonság- és védelempolitikája</t>
  </si>
  <si>
    <t>Koalíciós és nemzeti biztonsági stratégiák</t>
  </si>
  <si>
    <t>A 21. század biztonsági kihívásai</t>
  </si>
  <si>
    <t>Védelempolitika I.</t>
  </si>
  <si>
    <t>Magyar kül- és biztonságpolitika aktuális kérdései</t>
  </si>
  <si>
    <t>Humanitárius intervenciók</t>
  </si>
  <si>
    <t>Politikai erőszakformák</t>
  </si>
  <si>
    <t>Szituációs gyakorlat</t>
  </si>
  <si>
    <t>Védelempolitika II.</t>
  </si>
  <si>
    <t>Biztonsági tanulmányok szigorlat</t>
  </si>
  <si>
    <t>Szakmai gyakorlat</t>
  </si>
  <si>
    <t>Záróvizsga</t>
  </si>
  <si>
    <t>Dr. Hettyey András</t>
  </si>
  <si>
    <t>Dr. Csikány Tamás</t>
  </si>
  <si>
    <t>Dr. Szemlér Tamás</t>
  </si>
  <si>
    <t>Siposné dr. Kecskeméthy Klára</t>
  </si>
  <si>
    <t>Dr. Jenei Ágnes</t>
  </si>
  <si>
    <t>Dr. Remek Éva</t>
  </si>
  <si>
    <t>Dr. Ördögh Tibor</t>
  </si>
  <si>
    <t>Dr. Mártonffy Balázs</t>
  </si>
  <si>
    <t>Dr. Kiss Zoltán László</t>
  </si>
  <si>
    <t>Dr. Kaiser Ferenc</t>
  </si>
  <si>
    <t>Dr. Resperger István</t>
  </si>
  <si>
    <t>Dr. Komjáthy Lajos József</t>
  </si>
  <si>
    <t>Dr. Krajncz Zoltán</t>
  </si>
  <si>
    <t>Dr. Padányi József</t>
  </si>
  <si>
    <t>Dr. Haig Zsolt</t>
  </si>
  <si>
    <t>Dr. Simonné Dr. Gombos Katalin</t>
  </si>
  <si>
    <t>Dr. Szenes Zoltán</t>
  </si>
  <si>
    <t>Dr. Marsai Viktor</t>
  </si>
  <si>
    <t>Dr. Molnár Anna</t>
  </si>
  <si>
    <t>Dr. Molnár Dóra</t>
  </si>
  <si>
    <t>Dr. Gazdag Ferenc</t>
  </si>
  <si>
    <t>Nagyné dr. Rózsa Erzsébet</t>
  </si>
  <si>
    <t>Dr. Tálas Péter</t>
  </si>
  <si>
    <t>A</t>
  </si>
  <si>
    <t>A leszerelés és a fegyverzet-ellenőrzés aktuális kérdései</t>
  </si>
  <si>
    <t>Részidejű képzésben, levelező munkarend szerint tanuló hallgatók részére</t>
  </si>
  <si>
    <t>HHK Nemzetközi Biztonsági Tanulmányok Tanszék</t>
  </si>
  <si>
    <t>ÁNTK Nemzetközi Kapcsolatok és Diplomácia Tanszék</t>
  </si>
  <si>
    <t>HHK Hadtörténelmi, Filozófiai és Kultúrtörténeti Tanszék</t>
  </si>
  <si>
    <t>ÁNTK Közgazdaságtani és Nemzetközi Gazdaságtani Tanszék</t>
  </si>
  <si>
    <t>HHK Műveleti Támogató Tanszék</t>
  </si>
  <si>
    <t>ÁNTK Társadalmi Kommunikáció Tanszék</t>
  </si>
  <si>
    <t>ÁNTK Európa-tanulmányok Tanszék</t>
  </si>
  <si>
    <t>HHK Katonai Vezetéstudományi és Közismereti Tanszék</t>
  </si>
  <si>
    <t>HHK Összhaderőnemi Műveleti Tanszék</t>
  </si>
  <si>
    <t>ÁNTK Nemzetközi Jogi Tanszék</t>
  </si>
  <si>
    <t xml:space="preserve">HHK Összhaderőnemi Műveleti Tanszék  </t>
  </si>
  <si>
    <t>Eötvös József Kutatóközpont Stratégiai Védelmi Kutatóintézet</t>
  </si>
  <si>
    <t>ÁNTK Európai Köz- és Magánjogi Tanszék</t>
  </si>
  <si>
    <t>HHK Elektronikai Hadviselés Tanszék</t>
  </si>
  <si>
    <t>NKE Nemzetbiztonsági Intézet</t>
  </si>
  <si>
    <t>Dr. Csapó Zsuzsanna</t>
  </si>
  <si>
    <t>HHK Hadászati Tanszék</t>
  </si>
  <si>
    <t xml:space="preserve">ÁNTK Nemzetközi Kapcsolatok és Diplomácia Tanszék </t>
  </si>
  <si>
    <t>GYJ</t>
  </si>
  <si>
    <t>Dr. Ujházy László</t>
  </si>
  <si>
    <t xml:space="preserve">K /Z </t>
  </si>
  <si>
    <t>ÉÉ</t>
  </si>
  <si>
    <t>ZV</t>
  </si>
  <si>
    <t>SZG</t>
  </si>
  <si>
    <t>ÉÉ/Z</t>
  </si>
  <si>
    <t>ÉÉ /Z</t>
  </si>
  <si>
    <t>ÁNTK  Nemzetközi Kapcsolatok és Diplomácia Tanszék</t>
  </si>
  <si>
    <t>K/ S</t>
  </si>
  <si>
    <t>K/S</t>
  </si>
  <si>
    <t>GYJ/S</t>
  </si>
  <si>
    <t>K /S</t>
  </si>
  <si>
    <t xml:space="preserve">RTK Rendészeti Vezetéstudományi Tanszék  </t>
  </si>
  <si>
    <t xml:space="preserve">HHK Katonai Vezetéstudományi és Közismereti Tanszék </t>
  </si>
  <si>
    <t>Dr. Krajnc Zoltán</t>
  </si>
  <si>
    <t xml:space="preserve">Dr. Csapó Zsuzsanna </t>
  </si>
  <si>
    <t xml:space="preserve">HHK Hadászati Tanszék </t>
  </si>
  <si>
    <t xml:space="preserve">Dr. Szenes Zoltán </t>
  </si>
  <si>
    <t>Jakusné dr. Harnos Éva</t>
  </si>
  <si>
    <r>
      <rPr>
        <sz val="12"/>
        <rFont val="Arial Narrow"/>
        <family val="2"/>
        <charset val="238"/>
      </rPr>
      <t>Dr. Koller Boglárka</t>
    </r>
    <r>
      <rPr>
        <sz val="12"/>
        <rFont val="Arial CE"/>
        <charset val="238"/>
      </rPr>
      <t xml:space="preserve"> </t>
    </r>
  </si>
  <si>
    <t xml:space="preserve">ÁNTK Kína- tanulmányok Tanszék </t>
  </si>
  <si>
    <t xml:space="preserve">Dr. Forgács Balázs </t>
  </si>
  <si>
    <t xml:space="preserve">HHK Nemzetközi Biztonsági Tanulmányok Tanszék </t>
  </si>
  <si>
    <t xml:space="preserve">Dr. Mártonffy Balázs </t>
  </si>
  <si>
    <t xml:space="preserve">ÁNTK Európa-tanulmányok Tanszék </t>
  </si>
  <si>
    <t xml:space="preserve">ÁNTK Társadalmi Kommunikáció Tanszék </t>
  </si>
  <si>
    <t xml:space="preserve">Dr. Fülöp Mihály </t>
  </si>
  <si>
    <t>Légierő csapatok hadműveleti elmélete</t>
  </si>
  <si>
    <t xml:space="preserve">ÁNTK Nemzetközi Jogi Tanszék  </t>
  </si>
  <si>
    <r>
      <t xml:space="preserve">ÁNTK </t>
    </r>
    <r>
      <rPr>
        <sz val="10"/>
        <rFont val="Arial CE"/>
        <charset val="238"/>
      </rPr>
      <t>Nemzetközi Kapcsolatok és Diplomácia Tanszék</t>
    </r>
  </si>
  <si>
    <r>
      <rPr>
        <sz val="12"/>
        <rFont val="Arial Narrow"/>
        <family val="2"/>
        <charset val="238"/>
      </rPr>
      <t>Nagyné Dr. Rózsa Erzsébet</t>
    </r>
    <r>
      <rPr>
        <sz val="10"/>
        <rFont val="Arial CE"/>
        <family val="2"/>
        <charset val="238"/>
      </rPr>
      <t xml:space="preserve"> </t>
    </r>
  </si>
  <si>
    <t xml:space="preserve">ÁNTK Kína-tanulmányok Tanszék </t>
  </si>
  <si>
    <t xml:space="preserve">Dr. Molnár Anna </t>
  </si>
  <si>
    <r>
      <rPr>
        <sz val="12"/>
        <rFont val="Arial Narrow"/>
        <family val="2"/>
        <charset val="238"/>
      </rPr>
      <t>Dr. P. Szabó Sándor</t>
    </r>
    <r>
      <rPr>
        <sz val="10"/>
        <rFont val="Arial CE"/>
        <charset val="238"/>
      </rPr>
      <t xml:space="preserve"> </t>
    </r>
  </si>
  <si>
    <t>Csizmazia Gábor</t>
  </si>
  <si>
    <r>
      <rPr>
        <sz val="12"/>
        <rFont val="Arial Narrow"/>
        <family val="2"/>
        <charset val="238"/>
      </rPr>
      <t>Dr. Ördögh Tibor</t>
    </r>
    <r>
      <rPr>
        <sz val="10"/>
        <rFont val="Arial CE"/>
        <family val="2"/>
        <charset val="238"/>
      </rPr>
      <t xml:space="preserve"> </t>
    </r>
  </si>
  <si>
    <t xml:space="preserve">                         </t>
  </si>
  <si>
    <t xml:space="preserve">Dr. P. Szabó Sándor </t>
  </si>
  <si>
    <r>
      <rPr>
        <sz val="10"/>
        <rFont val="Arial CE"/>
        <charset val="238"/>
      </rPr>
      <t>ÁNTK Kína- tanulmányok Tanszé</t>
    </r>
    <r>
      <rPr>
        <sz val="10"/>
        <rFont val="Arial CE"/>
        <family val="2"/>
        <charset val="238"/>
      </rPr>
      <t xml:space="preserve">k </t>
    </r>
  </si>
  <si>
    <t xml:space="preserve">Dr. Kovács István  </t>
  </si>
  <si>
    <t>Nemzetbiztonsági szolgálatok működése</t>
  </si>
  <si>
    <t>Nemzetközi biztonsági szervezetek</t>
  </si>
  <si>
    <t xml:space="preserve">Nemzetközi biztonsági szervezetek </t>
  </si>
  <si>
    <t>Dr. Kovács István</t>
  </si>
  <si>
    <t>HHK Idegennyelvi és Szaknyelvi Lektorátus</t>
  </si>
  <si>
    <t>Dr. Fregán Beatrix</t>
  </si>
  <si>
    <t xml:space="preserve">HHK Idegennyelvi és Szaknyelvi Lektorátus </t>
  </si>
  <si>
    <t xml:space="preserve">Dr. Wéber Mária </t>
  </si>
  <si>
    <t>Dr. Demeter Márton</t>
  </si>
  <si>
    <t>X</t>
  </si>
  <si>
    <t xml:space="preserve">Szabadon választható 1. </t>
  </si>
  <si>
    <t xml:space="preserve">Szabadon választható 2. </t>
  </si>
  <si>
    <t xml:space="preserve">Szabadon választható 3. </t>
  </si>
  <si>
    <t>Szabadon választható 1.</t>
  </si>
  <si>
    <t xml:space="preserve">Regional Studies </t>
  </si>
  <si>
    <t xml:space="preserve">Kínai Népköztársaság kül- és biztonságpolitikája </t>
  </si>
  <si>
    <t>Hadtudomány klasszikusai</t>
  </si>
  <si>
    <t xml:space="preserve">Közép-európai koncepciók a 20. és 21. században </t>
  </si>
  <si>
    <t>US Security Policy: Institutions and Processes</t>
  </si>
  <si>
    <t>EU Common Foreign and Secuirty Policy</t>
  </si>
  <si>
    <t xml:space="preserve">Balkán tanulmányok </t>
  </si>
  <si>
    <t>Multikulturalizmus</t>
  </si>
  <si>
    <t>History of International Relations and Diplomacy</t>
  </si>
  <si>
    <t>Angol STANAG katonai szaknyelvi vizsgafelkészítő (C1)</t>
  </si>
  <si>
    <t>Kínai nyelv</t>
  </si>
  <si>
    <t xml:space="preserve">Francia katonai szaknyelv </t>
  </si>
  <si>
    <t xml:space="preserve">Német katonai szaknyelv </t>
  </si>
  <si>
    <t xml:space="preserve">Katonai erő és a nemzetközi politika </t>
  </si>
  <si>
    <t xml:space="preserve">Rhetoric and Academic Discourse </t>
  </si>
  <si>
    <t xml:space="preserve">Angol politikai szaknyelv (C1) </t>
  </si>
  <si>
    <t>Eötvös Jószef Kutatóközpont Amerika-tanulmányok Kutatóintézet</t>
  </si>
  <si>
    <t>ÁNKDM11</t>
  </si>
  <si>
    <t>HKHFKTM10</t>
  </si>
  <si>
    <t>HKMTTM22</t>
  </si>
  <si>
    <t>HKKVKM07</t>
  </si>
  <si>
    <t>ÁTKM01</t>
  </si>
  <si>
    <t>HNBTTMA11</t>
  </si>
  <si>
    <t>HNBTTMA13</t>
  </si>
  <si>
    <t>HKKVKM24</t>
  </si>
  <si>
    <t>HKKNBM13</t>
  </si>
  <si>
    <t>HKKNBM12</t>
  </si>
  <si>
    <t>HKÖMTA826</t>
  </si>
  <si>
    <t>ÁNJTM10</t>
  </si>
  <si>
    <t>HKOMTLM60</t>
  </si>
  <si>
    <t>ÁNJTM11</t>
  </si>
  <si>
    <t>HKHATM147</t>
  </si>
  <si>
    <t>HKEHVM66</t>
  </si>
  <si>
    <t>HNBTTMA08</t>
  </si>
  <si>
    <t>HNBTTMA14</t>
  </si>
  <si>
    <t>HKKNBM02</t>
  </si>
  <si>
    <t>HNBTTMA15</t>
  </si>
  <si>
    <t>HNBTTMA07</t>
  </si>
  <si>
    <t>HNBTTMA16</t>
  </si>
  <si>
    <t>HNBTTMA18</t>
  </si>
  <si>
    <t>HNBTTMA20</t>
  </si>
  <si>
    <t>HNBTTMA17</t>
  </si>
  <si>
    <t>HBVAMDM01</t>
  </si>
  <si>
    <t>ÁNKDE01</t>
  </si>
  <si>
    <t>ÁNTKKTT03</t>
  </si>
  <si>
    <t>HKHATM326</t>
  </si>
  <si>
    <t>EATKIB03</t>
  </si>
  <si>
    <t>HNBTTMA33</t>
  </si>
  <si>
    <t>HNMTTE02</t>
  </si>
  <si>
    <t>ÁTKTM21</t>
  </si>
  <si>
    <t>Angol katonai szaknyelv (C1</t>
  </si>
  <si>
    <t>HNBTTMA30</t>
  </si>
  <si>
    <t>HNBTTMA31</t>
  </si>
  <si>
    <t>HNBTTMA32</t>
  </si>
  <si>
    <t>INITV801</t>
  </si>
  <si>
    <t>HKISZLA502</t>
  </si>
  <si>
    <t>HKISZLA501</t>
  </si>
  <si>
    <t>ÁEUTTM27</t>
  </si>
  <si>
    <t>EU policymaking: Current Issues and Strategies</t>
  </si>
  <si>
    <t>HNBTTMA28</t>
  </si>
  <si>
    <t>HNBTTMA29</t>
  </si>
  <si>
    <t>RRVTM20</t>
  </si>
  <si>
    <t>HKKVKM26</t>
  </si>
  <si>
    <t>ÁEUTTM34</t>
  </si>
  <si>
    <t xml:space="preserve">Felsőfokú kínai nyelvi társalgási gyakorlat </t>
  </si>
  <si>
    <t>HKNBTM01</t>
  </si>
  <si>
    <t>HKNBTM02</t>
  </si>
  <si>
    <t>HKNBTM03</t>
  </si>
  <si>
    <t>Katonai vezetés elmélete és gyakorlata</t>
  </si>
  <si>
    <t>HNBTTMA19</t>
  </si>
  <si>
    <t>ESVKIM20</t>
  </si>
  <si>
    <t>ÁEUTTM21</t>
  </si>
  <si>
    <t>Az EU-döntéshozatal gyakorlata</t>
  </si>
  <si>
    <t>ÁNKDM27</t>
  </si>
  <si>
    <t>ÁNKDM26</t>
  </si>
  <si>
    <t>ÁNKDE03</t>
  </si>
  <si>
    <t>ÁEKMTM15</t>
  </si>
  <si>
    <t>ÁNKDM31</t>
  </si>
  <si>
    <t>ÁNKDM28</t>
  </si>
  <si>
    <t>ÁNKDM29</t>
  </si>
  <si>
    <t>ÁNKDM30</t>
  </si>
  <si>
    <t>ÁKNGTM25</t>
  </si>
  <si>
    <t xml:space="preserve"> HHK Nemzetközi Biztonsági Tanulmányok  Tanszék</t>
  </si>
  <si>
    <t>HHK   Nemzetközi Biztonsági Tanulmányok  Tanszék</t>
  </si>
  <si>
    <t xml:space="preserve">Mexican and Central American Studies </t>
  </si>
  <si>
    <t>HHK Nemzetközi Biztonsági Tanulmányok</t>
  </si>
  <si>
    <t>Dr Szente- Varga Mónika</t>
  </si>
  <si>
    <t>Béke- és konfliktustanulmányok</t>
  </si>
  <si>
    <t>Novák-Varró Virág</t>
  </si>
  <si>
    <t>HNBTTMA35</t>
  </si>
  <si>
    <t>HNBTTMA36</t>
  </si>
  <si>
    <t>HNBTTMA37</t>
  </si>
  <si>
    <t xml:space="preserve">A Száhel régió biztonsági kihívásai </t>
  </si>
  <si>
    <t>Vecsey Mariann</t>
  </si>
  <si>
    <t>HNBTTMA38</t>
  </si>
  <si>
    <t>EU Security, Resilience and Sustainability</t>
  </si>
  <si>
    <t xml:space="preserve">Dr. Dr. Molnár Anna </t>
  </si>
  <si>
    <t>Dr Molnár Anna</t>
  </si>
  <si>
    <t>Mexican and Central American Studies</t>
  </si>
  <si>
    <t>ÁKTTV02</t>
  </si>
  <si>
    <t>HKHFKTM09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</si>
</sst>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 Narrow"/>
      <family val="2"/>
      <charset val="238"/>
    </font>
    <font>
      <b/>
      <sz val="18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name val="Arial Narrow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sz val="11"/>
      <name val="Arial CE"/>
      <family val="2"/>
      <charset val="238"/>
    </font>
    <font>
      <sz val="13"/>
      <name val="Arial CE"/>
      <family val="2"/>
      <charset val="238"/>
    </font>
    <font>
      <sz val="11"/>
      <name val="Arial Narrow"/>
      <family val="2"/>
      <charset val="238"/>
    </font>
    <font>
      <sz val="14"/>
      <name val="Arial Narrow"/>
      <family val="2"/>
      <charset val="238"/>
    </font>
    <font>
      <sz val="14"/>
      <name val="Arial CE"/>
      <family val="2"/>
      <charset val="238"/>
    </font>
    <font>
      <sz val="10"/>
      <name val="Arial Narrow"/>
      <family val="2"/>
      <charset val="238"/>
    </font>
    <font>
      <sz val="10"/>
      <color rgb="FFFF0000"/>
      <name val="Arial CE"/>
      <family val="2"/>
      <charset val="238"/>
    </font>
    <font>
      <sz val="10"/>
      <name val="Arial CE"/>
      <charset val="238"/>
    </font>
    <font>
      <b/>
      <i/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name val="Arial CE"/>
      <family val="2"/>
      <charset val="238"/>
    </font>
    <font>
      <sz val="12"/>
      <color rgb="FFFF0000"/>
      <name val="Arial Narrow"/>
      <family val="2"/>
      <charset val="238"/>
    </font>
    <font>
      <sz val="12"/>
      <name val="Arial CE"/>
      <charset val="238"/>
    </font>
    <font>
      <sz val="12"/>
      <color theme="1"/>
      <name val="Arial Narrow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Times New Roman"/>
      <family val="1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41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</fills>
  <borders count="1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33" fillId="17" borderId="7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6" fillId="0" borderId="0"/>
    <xf numFmtId="0" fontId="20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0" fontId="35" fillId="0" borderId="0"/>
    <xf numFmtId="0" fontId="2" fillId="0" borderId="0"/>
    <xf numFmtId="0" fontId="1" fillId="0" borderId="0"/>
    <xf numFmtId="0" fontId="37" fillId="0" borderId="0"/>
    <xf numFmtId="0" fontId="33" fillId="0" borderId="0"/>
  </cellStyleXfs>
  <cellXfs count="261">
    <xf numFmtId="0" fontId="0" fillId="0" borderId="0" xfId="0"/>
    <xf numFmtId="0" fontId="21" fillId="0" borderId="0" xfId="39" applyFont="1" applyAlignment="1">
      <alignment horizontal="left"/>
    </xf>
    <xf numFmtId="0" fontId="16" fillId="0" borderId="0" xfId="39"/>
    <xf numFmtId="0" fontId="26" fillId="4" borderId="12" xfId="39" applyFont="1" applyFill="1" applyBorder="1" applyAlignment="1" applyProtection="1">
      <alignment horizontal="center"/>
    </xf>
    <xf numFmtId="0" fontId="27" fillId="4" borderId="13" xfId="39" applyFont="1" applyFill="1" applyBorder="1" applyProtection="1"/>
    <xf numFmtId="0" fontId="29" fillId="0" borderId="0" xfId="39" applyFont="1"/>
    <xf numFmtId="1" fontId="21" fillId="4" borderId="19" xfId="39" applyNumberFormat="1" applyFont="1" applyFill="1" applyBorder="1" applyAlignment="1" applyProtection="1">
      <alignment horizontal="center"/>
    </xf>
    <xf numFmtId="1" fontId="21" fillId="4" borderId="16" xfId="39" applyNumberFormat="1" applyFont="1" applyFill="1" applyBorder="1" applyAlignment="1" applyProtection="1">
      <alignment horizontal="center"/>
    </xf>
    <xf numFmtId="1" fontId="21" fillId="4" borderId="17" xfId="39" applyNumberFormat="1" applyFont="1" applyFill="1" applyBorder="1" applyAlignment="1" applyProtection="1">
      <alignment horizontal="center"/>
    </xf>
    <xf numFmtId="1" fontId="21" fillId="4" borderId="21" xfId="39" applyNumberFormat="1" applyFont="1" applyFill="1" applyBorder="1" applyAlignment="1" applyProtection="1">
      <alignment horizontal="center" vertical="center" shrinkToFit="1"/>
    </xf>
    <xf numFmtId="0" fontId="27" fillId="4" borderId="23" xfId="39" applyFont="1" applyFill="1" applyBorder="1" applyAlignment="1" applyProtection="1">
      <alignment horizontal="left"/>
    </xf>
    <xf numFmtId="0" fontId="27" fillId="4" borderId="10" xfId="39" applyFont="1" applyFill="1" applyBorder="1" applyProtection="1"/>
    <xf numFmtId="0" fontId="23" fillId="4" borderId="25" xfId="39" applyFont="1" applyFill="1" applyBorder="1" applyAlignment="1" applyProtection="1">
      <alignment horizontal="center"/>
    </xf>
    <xf numFmtId="0" fontId="30" fillId="4" borderId="26" xfId="39" applyFont="1" applyFill="1" applyBorder="1" applyProtection="1"/>
    <xf numFmtId="0" fontId="23" fillId="4" borderId="0" xfId="39" applyFont="1" applyFill="1" applyBorder="1" applyAlignment="1" applyProtection="1">
      <alignment horizontal="center"/>
    </xf>
    <xf numFmtId="0" fontId="30" fillId="4" borderId="19" xfId="39" applyFont="1" applyFill="1" applyBorder="1" applyAlignment="1" applyProtection="1">
      <alignment horizontal="center"/>
    </xf>
    <xf numFmtId="1" fontId="21" fillId="4" borderId="35" xfId="39" applyNumberFormat="1" applyFont="1" applyFill="1" applyBorder="1" applyAlignment="1" applyProtection="1">
      <alignment horizontal="center"/>
    </xf>
    <xf numFmtId="0" fontId="30" fillId="4" borderId="34" xfId="39" applyFont="1" applyFill="1" applyBorder="1" applyAlignment="1" applyProtection="1">
      <alignment horizontal="center"/>
    </xf>
    <xf numFmtId="0" fontId="21" fillId="4" borderId="36" xfId="39" applyFont="1" applyFill="1" applyBorder="1" applyAlignment="1" applyProtection="1">
      <alignment horizontal="left" vertical="center" wrapText="1"/>
    </xf>
    <xf numFmtId="0" fontId="21" fillId="4" borderId="37" xfId="39" applyFont="1" applyFill="1" applyBorder="1" applyAlignment="1" applyProtection="1">
      <alignment horizontal="center"/>
    </xf>
    <xf numFmtId="0" fontId="23" fillId="4" borderId="38" xfId="39" applyFont="1" applyFill="1" applyBorder="1" applyAlignment="1" applyProtection="1">
      <alignment horizontal="center"/>
    </xf>
    <xf numFmtId="1" fontId="23" fillId="4" borderId="37" xfId="39" applyNumberFormat="1" applyFont="1" applyFill="1" applyBorder="1" applyAlignment="1" applyProtection="1">
      <alignment horizontal="center"/>
    </xf>
    <xf numFmtId="0" fontId="31" fillId="24" borderId="36" xfId="39" applyFont="1" applyFill="1" applyBorder="1" applyAlignment="1" applyProtection="1">
      <alignment horizontal="left" vertical="center" wrapText="1"/>
    </xf>
    <xf numFmtId="0" fontId="31" fillId="24" borderId="37" xfId="39" applyFont="1" applyFill="1" applyBorder="1" applyAlignment="1" applyProtection="1">
      <alignment horizontal="center"/>
    </xf>
    <xf numFmtId="0" fontId="32" fillId="0" borderId="0" xfId="39" applyFont="1"/>
    <xf numFmtId="0" fontId="16" fillId="0" borderId="0" xfId="39" applyBorder="1"/>
    <xf numFmtId="0" fontId="30" fillId="4" borderId="46" xfId="39" applyFont="1" applyFill="1" applyBorder="1" applyAlignment="1" applyProtection="1">
      <alignment horizontal="center"/>
    </xf>
    <xf numFmtId="0" fontId="21" fillId="4" borderId="46" xfId="39" applyFont="1" applyFill="1" applyBorder="1" applyProtection="1"/>
    <xf numFmtId="0" fontId="21" fillId="4" borderId="16" xfId="39" applyFont="1" applyFill="1" applyBorder="1" applyAlignment="1" applyProtection="1">
      <alignment horizontal="center"/>
    </xf>
    <xf numFmtId="0" fontId="21" fillId="4" borderId="19" xfId="39" applyFont="1" applyFill="1" applyBorder="1" applyProtection="1"/>
    <xf numFmtId="1" fontId="21" fillId="4" borderId="22" xfId="39" applyNumberFormat="1" applyFont="1" applyFill="1" applyBorder="1" applyAlignment="1" applyProtection="1">
      <alignment horizontal="center"/>
    </xf>
    <xf numFmtId="1" fontId="21" fillId="4" borderId="50" xfId="39" applyNumberFormat="1" applyFont="1" applyFill="1" applyBorder="1" applyAlignment="1" applyProtection="1">
      <alignment horizontal="center"/>
    </xf>
    <xf numFmtId="1" fontId="21" fillId="4" borderId="18" xfId="39" applyNumberFormat="1" applyFont="1" applyFill="1" applyBorder="1" applyAlignment="1" applyProtection="1">
      <alignment horizontal="center"/>
    </xf>
    <xf numFmtId="1" fontId="21" fillId="4" borderId="51" xfId="39" applyNumberFormat="1" applyFont="1" applyFill="1" applyBorder="1" applyAlignment="1" applyProtection="1">
      <alignment horizontal="center"/>
    </xf>
    <xf numFmtId="0" fontId="21" fillId="4" borderId="16" xfId="39" applyFont="1" applyFill="1" applyBorder="1" applyAlignment="1" applyProtection="1">
      <alignment horizontal="left"/>
    </xf>
    <xf numFmtId="0" fontId="28" fillId="4" borderId="19" xfId="39" applyFont="1" applyFill="1" applyBorder="1" applyProtection="1"/>
    <xf numFmtId="0" fontId="21" fillId="4" borderId="33" xfId="39" applyFont="1" applyFill="1" applyBorder="1" applyAlignment="1" applyProtection="1">
      <alignment horizontal="left"/>
    </xf>
    <xf numFmtId="0" fontId="21" fillId="4" borderId="34" xfId="39" applyFont="1" applyFill="1" applyBorder="1" applyProtection="1"/>
    <xf numFmtId="1" fontId="21" fillId="4" borderId="52" xfId="39" applyNumberFormat="1" applyFont="1" applyFill="1" applyBorder="1" applyAlignment="1" applyProtection="1">
      <alignment horizontal="center"/>
    </xf>
    <xf numFmtId="1" fontId="21" fillId="4" borderId="29" xfId="39" applyNumberFormat="1" applyFont="1" applyFill="1" applyBorder="1" applyAlignment="1" applyProtection="1">
      <alignment horizontal="center"/>
    </xf>
    <xf numFmtId="0" fontId="21" fillId="4" borderId="53" xfId="39" applyFont="1" applyFill="1" applyBorder="1" applyAlignment="1" applyProtection="1">
      <alignment horizontal="left"/>
    </xf>
    <xf numFmtId="1" fontId="21" fillId="4" borderId="47" xfId="39" applyNumberFormat="1" applyFont="1" applyFill="1" applyBorder="1" applyAlignment="1" applyProtection="1">
      <alignment horizontal="center"/>
    </xf>
    <xf numFmtId="1" fontId="21" fillId="4" borderId="54" xfId="39" applyNumberFormat="1" applyFont="1" applyFill="1" applyBorder="1" applyAlignment="1" applyProtection="1">
      <alignment horizontal="center"/>
    </xf>
    <xf numFmtId="1" fontId="21" fillId="4" borderId="55" xfId="39" applyNumberFormat="1" applyFont="1" applyFill="1" applyBorder="1" applyAlignment="1" applyProtection="1">
      <alignment horizontal="center"/>
    </xf>
    <xf numFmtId="1" fontId="21" fillId="4" borderId="56" xfId="39" applyNumberFormat="1" applyFont="1" applyFill="1" applyBorder="1" applyAlignment="1" applyProtection="1">
      <alignment horizontal="center"/>
    </xf>
    <xf numFmtId="1" fontId="21" fillId="4" borderId="57" xfId="39" applyNumberFormat="1" applyFont="1" applyFill="1" applyBorder="1" applyAlignment="1" applyProtection="1">
      <alignment horizontal="center"/>
    </xf>
    <xf numFmtId="0" fontId="21" fillId="0" borderId="0" xfId="39" applyFont="1" applyFill="1" applyBorder="1" applyAlignment="1">
      <alignment horizontal="left"/>
    </xf>
    <xf numFmtId="0" fontId="28" fillId="0" borderId="0" xfId="39" applyFont="1" applyFill="1" applyBorder="1"/>
    <xf numFmtId="0" fontId="21" fillId="0" borderId="0" xfId="39" applyFont="1" applyFill="1" applyAlignment="1">
      <alignment horizontal="left"/>
    </xf>
    <xf numFmtId="0" fontId="21" fillId="0" borderId="73" xfId="39" applyFont="1" applyFill="1" applyBorder="1" applyAlignment="1" applyProtection="1">
      <alignment horizontal="center" vertical="center"/>
      <protection locked="0"/>
    </xf>
    <xf numFmtId="0" fontId="21" fillId="25" borderId="74" xfId="39" applyFont="1" applyFill="1" applyBorder="1" applyAlignment="1" applyProtection="1">
      <alignment horizontal="center"/>
    </xf>
    <xf numFmtId="0" fontId="21" fillId="0" borderId="76" xfId="39" applyFont="1" applyFill="1" applyBorder="1" applyAlignment="1" applyProtection="1">
      <protection locked="0"/>
    </xf>
    <xf numFmtId="0" fontId="21" fillId="25" borderId="75" xfId="39" applyFont="1" applyFill="1" applyBorder="1" applyAlignment="1" applyProtection="1">
      <alignment horizontal="center"/>
    </xf>
    <xf numFmtId="0" fontId="21" fillId="0" borderId="78" xfId="39" applyFont="1" applyFill="1" applyBorder="1" applyAlignment="1" applyProtection="1">
      <protection locked="0"/>
    </xf>
    <xf numFmtId="0" fontId="21" fillId="0" borderId="17" xfId="38" applyNumberFormat="1" applyFont="1" applyBorder="1" applyAlignment="1" applyProtection="1">
      <alignment horizontal="center"/>
      <protection locked="0"/>
    </xf>
    <xf numFmtId="0" fontId="21" fillId="0" borderId="20" xfId="38" applyNumberFormat="1" applyFont="1" applyBorder="1" applyAlignment="1" applyProtection="1">
      <alignment horizontal="center"/>
      <protection locked="0"/>
    </xf>
    <xf numFmtId="0" fontId="21" fillId="0" borderId="50" xfId="38" applyNumberFormat="1" applyFont="1" applyBorder="1" applyAlignment="1" applyProtection="1">
      <alignment horizontal="center"/>
      <protection locked="0"/>
    </xf>
    <xf numFmtId="0" fontId="21" fillId="0" borderId="60" xfId="38" applyNumberFormat="1" applyFont="1" applyBorder="1" applyAlignment="1" applyProtection="1">
      <alignment horizontal="center"/>
      <protection locked="0"/>
    </xf>
    <xf numFmtId="0" fontId="21" fillId="4" borderId="19" xfId="39" applyFont="1" applyFill="1" applyBorder="1" applyAlignment="1" applyProtection="1">
      <alignment horizontal="center"/>
    </xf>
    <xf numFmtId="0" fontId="34" fillId="0" borderId="0" xfId="39" applyFont="1"/>
    <xf numFmtId="1" fontId="21" fillId="0" borderId="79" xfId="39" applyNumberFormat="1" applyFont="1" applyFill="1" applyBorder="1" applyAlignment="1" applyProtection="1">
      <alignment horizontal="center"/>
      <protection locked="0"/>
    </xf>
    <xf numFmtId="0" fontId="21" fillId="4" borderId="43" xfId="39" applyFont="1" applyFill="1" applyBorder="1" applyProtection="1"/>
    <xf numFmtId="0" fontId="21" fillId="4" borderId="44" xfId="39" applyFont="1" applyFill="1" applyBorder="1" applyProtection="1"/>
    <xf numFmtId="0" fontId="21" fillId="4" borderId="45" xfId="39" applyFont="1" applyFill="1" applyBorder="1" applyProtection="1"/>
    <xf numFmtId="0" fontId="23" fillId="4" borderId="11" xfId="39" applyFont="1" applyFill="1" applyBorder="1" applyAlignment="1" applyProtection="1">
      <alignment horizontal="center" textRotation="90" wrapText="1"/>
    </xf>
    <xf numFmtId="0" fontId="23" fillId="4" borderId="10" xfId="39" applyFont="1" applyFill="1" applyBorder="1" applyAlignment="1" applyProtection="1">
      <alignment horizontal="center" textRotation="90"/>
    </xf>
    <xf numFmtId="0" fontId="23" fillId="4" borderId="10" xfId="39" applyFont="1" applyFill="1" applyBorder="1" applyAlignment="1" applyProtection="1">
      <alignment horizontal="center" textRotation="90" wrapText="1"/>
    </xf>
    <xf numFmtId="0" fontId="21" fillId="4" borderId="12" xfId="39" applyFont="1" applyFill="1" applyBorder="1" applyProtection="1"/>
    <xf numFmtId="0" fontId="21" fillId="4" borderId="15" xfId="39" applyFont="1" applyFill="1" applyBorder="1" applyProtection="1"/>
    <xf numFmtId="1" fontId="23" fillId="4" borderId="11" xfId="39" applyNumberFormat="1" applyFont="1" applyFill="1" applyBorder="1" applyAlignment="1" applyProtection="1">
      <alignment horizontal="center"/>
    </xf>
    <xf numFmtId="0" fontId="21" fillId="4" borderId="31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32" xfId="0" applyFont="1" applyFill="1" applyBorder="1" applyAlignment="1">
      <alignment horizontal="center" vertical="center" wrapText="1"/>
    </xf>
    <xf numFmtId="1" fontId="23" fillId="4" borderId="40" xfId="39" applyNumberFormat="1" applyFont="1" applyFill="1" applyBorder="1" applyAlignment="1" applyProtection="1">
      <alignment horizontal="center"/>
    </xf>
    <xf numFmtId="1" fontId="21" fillId="4" borderId="37" xfId="39" applyNumberFormat="1" applyFont="1" applyFill="1" applyBorder="1" applyAlignment="1" applyProtection="1">
      <alignment horizontal="center"/>
    </xf>
    <xf numFmtId="1" fontId="23" fillId="4" borderId="36" xfId="39" applyNumberFormat="1" applyFont="1" applyFill="1" applyBorder="1" applyAlignment="1" applyProtection="1">
      <alignment horizontal="center"/>
    </xf>
    <xf numFmtId="0" fontId="21" fillId="4" borderId="28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41" xfId="39" applyFont="1" applyFill="1" applyBorder="1" applyProtection="1"/>
    <xf numFmtId="0" fontId="21" fillId="4" borderId="42" xfId="39" applyFont="1" applyFill="1" applyBorder="1" applyProtection="1"/>
    <xf numFmtId="0" fontId="21" fillId="0" borderId="79" xfId="39" applyFont="1" applyFill="1" applyBorder="1" applyAlignment="1" applyProtection="1">
      <alignment horizontal="center"/>
      <protection locked="0"/>
    </xf>
    <xf numFmtId="0" fontId="21" fillId="4" borderId="48" xfId="39" applyFont="1" applyFill="1" applyBorder="1" applyProtection="1"/>
    <xf numFmtId="0" fontId="21" fillId="4" borderId="49" xfId="39" applyFont="1" applyFill="1" applyBorder="1" applyProtection="1"/>
    <xf numFmtId="1" fontId="21" fillId="4" borderId="21" xfId="39" applyNumberFormat="1" applyFont="1" applyFill="1" applyBorder="1" applyProtection="1"/>
    <xf numFmtId="0" fontId="21" fillId="4" borderId="22" xfId="39" applyFont="1" applyFill="1" applyBorder="1" applyProtection="1"/>
    <xf numFmtId="0" fontId="21" fillId="4" borderId="50" xfId="39" applyFont="1" applyFill="1" applyBorder="1" applyProtection="1"/>
    <xf numFmtId="0" fontId="21" fillId="4" borderId="17" xfId="39" applyFont="1" applyFill="1" applyBorder="1" applyProtection="1"/>
    <xf numFmtId="0" fontId="21" fillId="4" borderId="51" xfId="39" applyFont="1" applyFill="1" applyBorder="1" applyProtection="1"/>
    <xf numFmtId="1" fontId="21" fillId="4" borderId="58" xfId="39" applyNumberFormat="1" applyFont="1" applyFill="1" applyBorder="1" applyProtection="1"/>
    <xf numFmtId="0" fontId="21" fillId="0" borderId="0" xfId="39" applyFont="1" applyBorder="1"/>
    <xf numFmtId="0" fontId="21" fillId="0" borderId="0" xfId="39" applyFont="1"/>
    <xf numFmtId="0" fontId="16" fillId="0" borderId="0" xfId="39" applyFont="1" applyFill="1" applyBorder="1"/>
    <xf numFmtId="0" fontId="16" fillId="0" borderId="0" xfId="39" applyFont="1" applyFill="1"/>
    <xf numFmtId="0" fontId="16" fillId="0" borderId="0" xfId="39" applyFont="1"/>
    <xf numFmtId="0" fontId="21" fillId="0" borderId="77" xfId="44" applyFont="1" applyFill="1" applyBorder="1" applyAlignment="1" applyProtection="1">
      <alignment horizontal="center" vertical="center"/>
      <protection locked="0"/>
    </xf>
    <xf numFmtId="0" fontId="21" fillId="0" borderId="76" xfId="44" applyFont="1" applyBorder="1" applyProtection="1">
      <protection locked="0"/>
    </xf>
    <xf numFmtId="1" fontId="23" fillId="4" borderId="59" xfId="39" applyNumberFormat="1" applyFont="1" applyFill="1" applyBorder="1" applyAlignment="1" applyProtection="1">
      <alignment horizontal="center"/>
    </xf>
    <xf numFmtId="0" fontId="23" fillId="4" borderId="10" xfId="39" applyFont="1" applyFill="1" applyBorder="1" applyAlignment="1" applyProtection="1">
      <alignment horizontal="center" textRotation="90"/>
    </xf>
    <xf numFmtId="0" fontId="25" fillId="4" borderId="69" xfId="39" applyFont="1" applyFill="1" applyBorder="1" applyAlignment="1" applyProtection="1">
      <alignment horizontal="center" vertical="center"/>
    </xf>
    <xf numFmtId="0" fontId="24" fillId="4" borderId="0" xfId="39" applyFont="1" applyFill="1" applyBorder="1" applyAlignment="1" applyProtection="1">
      <alignment horizontal="center"/>
    </xf>
    <xf numFmtId="0" fontId="21" fillId="0" borderId="17" xfId="38" applyNumberFormat="1" applyFont="1" applyFill="1" applyBorder="1" applyAlignment="1" applyProtection="1">
      <alignment horizontal="center"/>
      <protection locked="0"/>
    </xf>
    <xf numFmtId="0" fontId="21" fillId="0" borderId="50" xfId="38" applyNumberFormat="1" applyFont="1" applyFill="1" applyBorder="1" applyAlignment="1" applyProtection="1">
      <alignment horizontal="center"/>
      <protection locked="0"/>
    </xf>
    <xf numFmtId="0" fontId="21" fillId="0" borderId="15" xfId="0" applyFont="1" applyFill="1" applyBorder="1" applyAlignment="1" applyProtection="1">
      <alignment horizontal="left" vertical="center" wrapText="1"/>
      <protection locked="0"/>
    </xf>
    <xf numFmtId="0" fontId="21" fillId="0" borderId="83" xfId="44" applyFont="1" applyFill="1" applyBorder="1" applyAlignment="1" applyProtection="1">
      <alignment horizontal="center" vertical="center"/>
      <protection locked="0"/>
    </xf>
    <xf numFmtId="0" fontId="21" fillId="4" borderId="15" xfId="0" applyFont="1" applyFill="1" applyBorder="1" applyAlignment="1" applyProtection="1">
      <alignment horizontal="center" vertical="center" wrapText="1"/>
    </xf>
    <xf numFmtId="0" fontId="24" fillId="4" borderId="39" xfId="39" applyFont="1" applyFill="1" applyBorder="1" applyAlignment="1" applyProtection="1">
      <alignment horizontal="center"/>
    </xf>
    <xf numFmtId="0" fontId="23" fillId="4" borderId="36" xfId="39" applyFont="1" applyFill="1" applyBorder="1" applyAlignment="1" applyProtection="1">
      <alignment horizontal="center"/>
    </xf>
    <xf numFmtId="0" fontId="21" fillId="4" borderId="87" xfId="39" applyFont="1" applyFill="1" applyBorder="1" applyProtection="1"/>
    <xf numFmtId="0" fontId="21" fillId="4" borderId="88" xfId="39" applyFont="1" applyFill="1" applyBorder="1" applyProtection="1"/>
    <xf numFmtId="0" fontId="16" fillId="0" borderId="75" xfId="39" applyBorder="1"/>
    <xf numFmtId="0" fontId="16" fillId="27" borderId="75" xfId="39" applyFill="1" applyBorder="1"/>
    <xf numFmtId="0" fontId="23" fillId="4" borderId="10" xfId="39" applyFont="1" applyFill="1" applyBorder="1" applyAlignment="1" applyProtection="1">
      <alignment horizontal="center" textRotation="90"/>
    </xf>
    <xf numFmtId="0" fontId="25" fillId="4" borderId="89" xfId="39" applyFont="1" applyFill="1" applyBorder="1" applyAlignment="1" applyProtection="1">
      <alignment horizontal="center"/>
    </xf>
    <xf numFmtId="1" fontId="23" fillId="4" borderId="39" xfId="39" applyNumberFormat="1" applyFont="1" applyFill="1" applyBorder="1" applyAlignment="1" applyProtection="1">
      <alignment horizontal="center"/>
    </xf>
    <xf numFmtId="0" fontId="23" fillId="4" borderId="24" xfId="39" applyFont="1" applyFill="1" applyBorder="1" applyAlignment="1" applyProtection="1">
      <alignment horizontal="center"/>
    </xf>
    <xf numFmtId="0" fontId="23" fillId="4" borderId="30" xfId="39" applyFont="1" applyFill="1" applyBorder="1" applyAlignment="1" applyProtection="1">
      <alignment horizontal="center"/>
    </xf>
    <xf numFmtId="0" fontId="29" fillId="0" borderId="74" xfId="39" applyFont="1" applyBorder="1"/>
    <xf numFmtId="0" fontId="16" fillId="0" borderId="74" xfId="39" applyBorder="1"/>
    <xf numFmtId="0" fontId="16" fillId="27" borderId="74" xfId="39" applyFill="1" applyBorder="1"/>
    <xf numFmtId="0" fontId="26" fillId="25" borderId="91" xfId="44" applyFont="1" applyFill="1" applyBorder="1" applyAlignment="1" applyProtection="1">
      <alignment horizontal="center"/>
    </xf>
    <xf numFmtId="0" fontId="26" fillId="4" borderId="62" xfId="39" applyFont="1" applyFill="1" applyBorder="1" applyAlignment="1" applyProtection="1">
      <alignment horizontal="center"/>
    </xf>
    <xf numFmtId="0" fontId="21" fillId="4" borderId="13" xfId="39" applyFont="1" applyFill="1" applyBorder="1" applyProtection="1"/>
    <xf numFmtId="0" fontId="21" fillId="4" borderId="92" xfId="39" applyFont="1" applyFill="1" applyBorder="1" applyProtection="1"/>
    <xf numFmtId="1" fontId="23" fillId="4" borderId="93" xfId="39" applyNumberFormat="1" applyFont="1" applyFill="1" applyBorder="1" applyAlignment="1" applyProtection="1">
      <alignment horizontal="center"/>
    </xf>
    <xf numFmtId="0" fontId="21" fillId="4" borderId="94" xfId="0" applyFont="1" applyFill="1" applyBorder="1" applyAlignment="1">
      <alignment horizontal="center" vertical="center" wrapText="1"/>
    </xf>
    <xf numFmtId="0" fontId="25" fillId="28" borderId="39" xfId="39" applyFont="1" applyFill="1" applyBorder="1" applyAlignment="1" applyProtection="1">
      <alignment horizontal="center" vertical="center"/>
    </xf>
    <xf numFmtId="1" fontId="23" fillId="28" borderId="37" xfId="0" applyNumberFormat="1" applyFont="1" applyFill="1" applyBorder="1" applyAlignment="1">
      <alignment horizontal="center" vertical="center"/>
    </xf>
    <xf numFmtId="0" fontId="23" fillId="29" borderId="30" xfId="39" applyFont="1" applyFill="1" applyBorder="1" applyAlignment="1" applyProtection="1">
      <alignment horizontal="center" vertical="center"/>
    </xf>
    <xf numFmtId="1" fontId="23" fillId="28" borderId="59" xfId="0" applyNumberFormat="1" applyFont="1" applyFill="1" applyBorder="1" applyAlignment="1">
      <alignment horizontal="center" vertical="center"/>
    </xf>
    <xf numFmtId="0" fontId="21" fillId="0" borderId="85" xfId="0" applyFont="1" applyBorder="1" applyAlignment="1">
      <alignment horizontal="left" vertical="center"/>
    </xf>
    <xf numFmtId="0" fontId="21" fillId="0" borderId="97" xfId="38" applyNumberFormat="1" applyFont="1" applyFill="1" applyBorder="1" applyAlignment="1" applyProtection="1">
      <alignment horizontal="center"/>
      <protection locked="0"/>
    </xf>
    <xf numFmtId="0" fontId="21" fillId="0" borderId="22" xfId="39" applyFont="1" applyFill="1" applyBorder="1" applyAlignment="1" applyProtection="1">
      <protection locked="0"/>
    </xf>
    <xf numFmtId="0" fontId="21" fillId="0" borderId="19" xfId="39" applyFont="1" applyBorder="1" applyAlignment="1" applyProtection="1">
      <alignment horizontal="center"/>
      <protection locked="0"/>
    </xf>
    <xf numFmtId="0" fontId="21" fillId="0" borderId="22" xfId="39" applyFont="1" applyFill="1" applyBorder="1" applyAlignment="1" applyProtection="1">
      <alignment horizontal="center"/>
      <protection locked="0"/>
    </xf>
    <xf numFmtId="0" fontId="21" fillId="0" borderId="19" xfId="38" applyFont="1" applyBorder="1" applyAlignment="1" applyProtection="1">
      <alignment horizontal="center"/>
      <protection locked="0"/>
    </xf>
    <xf numFmtId="0" fontId="21" fillId="0" borderId="19" xfId="38" applyNumberFormat="1" applyFont="1" applyBorder="1" applyAlignment="1" applyProtection="1">
      <alignment horizontal="center"/>
      <protection locked="0"/>
    </xf>
    <xf numFmtId="0" fontId="21" fillId="0" borderId="18" xfId="39" applyFont="1" applyFill="1" applyBorder="1" applyAlignment="1" applyProtection="1">
      <alignment horizontal="center"/>
      <protection locked="0"/>
    </xf>
    <xf numFmtId="0" fontId="21" fillId="0" borderId="60" xfId="39" applyFont="1" applyFill="1" applyBorder="1" applyAlignment="1" applyProtection="1">
      <alignment horizontal="center"/>
      <protection locked="0"/>
    </xf>
    <xf numFmtId="0" fontId="21" fillId="0" borderId="20" xfId="39" applyFont="1" applyBorder="1" applyAlignment="1" applyProtection="1">
      <alignment horizontal="center"/>
      <protection locked="0"/>
    </xf>
    <xf numFmtId="0" fontId="21" fillId="0" borderId="17" xfId="39" applyFont="1" applyBorder="1" applyAlignment="1" applyProtection="1">
      <alignment horizontal="center"/>
      <protection locked="0"/>
    </xf>
    <xf numFmtId="0" fontId="23" fillId="4" borderId="10" xfId="39" applyFont="1" applyFill="1" applyBorder="1" applyAlignment="1" applyProtection="1">
      <alignment horizontal="center" textRotation="90"/>
    </xf>
    <xf numFmtId="0" fontId="25" fillId="4" borderId="69" xfId="39" applyFont="1" applyFill="1" applyBorder="1" applyAlignment="1" applyProtection="1">
      <alignment horizontal="center" vertical="center"/>
    </xf>
    <xf numFmtId="0" fontId="21" fillId="0" borderId="75" xfId="39" applyFont="1" applyFill="1" applyBorder="1" applyAlignment="1" applyProtection="1">
      <protection locked="0"/>
    </xf>
    <xf numFmtId="0" fontId="40" fillId="0" borderId="75" xfId="39" applyFont="1" applyFill="1" applyBorder="1" applyAlignment="1" applyProtection="1">
      <protection locked="0"/>
    </xf>
    <xf numFmtId="0" fontId="21" fillId="0" borderId="102" xfId="38" applyNumberFormat="1" applyFont="1" applyFill="1" applyBorder="1" applyAlignment="1" applyProtection="1">
      <alignment horizontal="center"/>
      <protection locked="0"/>
    </xf>
    <xf numFmtId="0" fontId="21" fillId="0" borderId="101" xfId="38" applyNumberFormat="1" applyFont="1" applyFill="1" applyBorder="1" applyAlignment="1" applyProtection="1">
      <alignment horizontal="center"/>
      <protection locked="0"/>
    </xf>
    <xf numFmtId="0" fontId="21" fillId="0" borderId="84" xfId="44" applyFont="1" applyBorder="1" applyProtection="1">
      <protection locked="0"/>
    </xf>
    <xf numFmtId="0" fontId="16" fillId="0" borderId="74" xfId="39" applyFont="1" applyBorder="1"/>
    <xf numFmtId="0" fontId="41" fillId="0" borderId="75" xfId="39" applyFont="1" applyBorder="1"/>
    <xf numFmtId="0" fontId="21" fillId="0" borderId="75" xfId="39" applyFont="1" applyBorder="1"/>
    <xf numFmtId="0" fontId="21" fillId="4" borderId="28" xfId="39" applyFont="1" applyFill="1" applyBorder="1" applyProtection="1"/>
    <xf numFmtId="0" fontId="21" fillId="4" borderId="0" xfId="39" applyFont="1" applyFill="1" applyBorder="1" applyProtection="1"/>
    <xf numFmtId="0" fontId="21" fillId="4" borderId="94" xfId="39" applyFont="1" applyFill="1" applyBorder="1" applyProtection="1"/>
    <xf numFmtId="0" fontId="21" fillId="0" borderId="75" xfId="0" applyFont="1" applyBorder="1" applyAlignment="1">
      <alignment horizontal="left" vertical="center"/>
    </xf>
    <xf numFmtId="0" fontId="21" fillId="4" borderId="75" xfId="39" applyFont="1" applyFill="1" applyBorder="1" applyProtection="1"/>
    <xf numFmtId="0" fontId="16" fillId="0" borderId="104" xfId="39" applyBorder="1"/>
    <xf numFmtId="0" fontId="35" fillId="0" borderId="74" xfId="39" applyFont="1" applyBorder="1"/>
    <xf numFmtId="0" fontId="21" fillId="0" borderId="16" xfId="38" applyNumberFormat="1" applyFont="1" applyBorder="1" applyAlignment="1" applyProtection="1">
      <alignment horizontal="center"/>
      <protection locked="0"/>
    </xf>
    <xf numFmtId="0" fontId="21" fillId="0" borderId="95" xfId="38" applyNumberFormat="1" applyFont="1" applyBorder="1" applyAlignment="1" applyProtection="1">
      <alignment horizontal="center"/>
      <protection locked="0"/>
    </xf>
    <xf numFmtId="0" fontId="21" fillId="0" borderId="110" xfId="39" applyFont="1" applyFill="1" applyBorder="1" applyAlignment="1" applyProtection="1">
      <protection locked="0"/>
    </xf>
    <xf numFmtId="0" fontId="21" fillId="0" borderId="109" xfId="39" applyFont="1" applyFill="1" applyBorder="1" applyAlignment="1" applyProtection="1">
      <protection locked="0"/>
    </xf>
    <xf numFmtId="0" fontId="16" fillId="0" borderId="111" xfId="39" applyBorder="1"/>
    <xf numFmtId="0" fontId="21" fillId="0" borderId="73" xfId="0" applyFont="1" applyFill="1" applyBorder="1" applyAlignment="1">
      <alignment horizontal="center" vertical="center"/>
    </xf>
    <xf numFmtId="0" fontId="21" fillId="0" borderId="77" xfId="39" applyFont="1" applyFill="1" applyBorder="1" applyAlignment="1" applyProtection="1">
      <alignment horizontal="center" vertical="center"/>
      <protection locked="0"/>
    </xf>
    <xf numFmtId="0" fontId="21" fillId="0" borderId="73" xfId="39" applyFont="1" applyFill="1" applyBorder="1" applyAlignment="1">
      <alignment horizontal="center" vertical="center"/>
    </xf>
    <xf numFmtId="0" fontId="21" fillId="0" borderId="86" xfId="0" applyFont="1" applyFill="1" applyBorder="1" applyAlignment="1">
      <alignment horizontal="center" vertical="center"/>
    </xf>
    <xf numFmtId="0" fontId="21" fillId="30" borderId="76" xfId="39" applyFont="1" applyFill="1" applyBorder="1" applyAlignment="1" applyProtection="1">
      <protection locked="0"/>
    </xf>
    <xf numFmtId="0" fontId="21" fillId="30" borderId="77" xfId="44" applyFont="1" applyFill="1" applyBorder="1" applyAlignment="1" applyProtection="1">
      <alignment horizontal="center" vertical="center"/>
      <protection locked="0"/>
    </xf>
    <xf numFmtId="0" fontId="42" fillId="30" borderId="77" xfId="44" applyFont="1" applyFill="1" applyBorder="1" applyAlignment="1" applyProtection="1">
      <alignment horizontal="center" vertical="center"/>
      <protection locked="0"/>
    </xf>
    <xf numFmtId="0" fontId="21" fillId="30" borderId="22" xfId="39" applyFont="1" applyFill="1" applyBorder="1" applyAlignment="1" applyProtection="1">
      <protection locked="0"/>
    </xf>
    <xf numFmtId="0" fontId="21" fillId="30" borderId="73" xfId="39" applyFont="1" applyFill="1" applyBorder="1" applyAlignment="1" applyProtection="1">
      <alignment horizontal="center" vertical="center"/>
      <protection locked="0"/>
    </xf>
    <xf numFmtId="0" fontId="21" fillId="30" borderId="77" xfId="39" applyFont="1" applyFill="1" applyBorder="1" applyAlignment="1" applyProtection="1">
      <alignment horizontal="center" vertical="center"/>
      <protection locked="0"/>
    </xf>
    <xf numFmtId="0" fontId="21" fillId="30" borderId="78" xfId="39" applyFont="1" applyFill="1" applyBorder="1" applyAlignment="1" applyProtection="1">
      <protection locked="0"/>
    </xf>
    <xf numFmtId="0" fontId="21" fillId="30" borderId="19" xfId="38" applyFont="1" applyFill="1" applyBorder="1" applyAlignment="1" applyProtection="1">
      <alignment horizontal="center"/>
      <protection locked="0"/>
    </xf>
    <xf numFmtId="0" fontId="21" fillId="30" borderId="18" xfId="39" applyFont="1" applyFill="1" applyBorder="1" applyAlignment="1" applyProtection="1">
      <alignment horizontal="center"/>
      <protection locked="0"/>
    </xf>
    <xf numFmtId="0" fontId="42" fillId="30" borderId="19" xfId="38" applyFont="1" applyFill="1" applyBorder="1" applyAlignment="1" applyProtection="1">
      <alignment horizontal="center"/>
      <protection locked="0"/>
    </xf>
    <xf numFmtId="0" fontId="21" fillId="30" borderId="17" xfId="38" applyNumberFormat="1" applyFont="1" applyFill="1" applyBorder="1" applyAlignment="1" applyProtection="1">
      <alignment horizontal="center"/>
      <protection locked="0"/>
    </xf>
    <xf numFmtId="0" fontId="21" fillId="30" borderId="60" xfId="38" applyNumberFormat="1" applyFont="1" applyFill="1" applyBorder="1" applyAlignment="1" applyProtection="1">
      <alignment horizontal="center"/>
      <protection locked="0"/>
    </xf>
    <xf numFmtId="1" fontId="21" fillId="31" borderId="19" xfId="39" applyNumberFormat="1" applyFont="1" applyFill="1" applyBorder="1" applyAlignment="1" applyProtection="1">
      <alignment horizontal="center"/>
    </xf>
    <xf numFmtId="0" fontId="21" fillId="32" borderId="74" xfId="39" applyFont="1" applyFill="1" applyBorder="1" applyAlignment="1" applyProtection="1">
      <alignment horizontal="center"/>
    </xf>
    <xf numFmtId="0" fontId="21" fillId="32" borderId="75" xfId="39" applyFont="1" applyFill="1" applyBorder="1" applyAlignment="1" applyProtection="1">
      <alignment horizontal="center"/>
    </xf>
    <xf numFmtId="0" fontId="21" fillId="0" borderId="19" xfId="38" applyFont="1" applyFill="1" applyBorder="1" applyAlignment="1" applyProtection="1">
      <alignment horizontal="center"/>
      <protection locked="0"/>
    </xf>
    <xf numFmtId="0" fontId="21" fillId="0" borderId="20" xfId="39" applyFont="1" applyFill="1" applyBorder="1" applyAlignment="1" applyProtection="1">
      <alignment horizontal="center"/>
      <protection locked="0"/>
    </xf>
    <xf numFmtId="1" fontId="21" fillId="0" borderId="19" xfId="39" applyNumberFormat="1" applyFont="1" applyFill="1" applyBorder="1" applyAlignment="1" applyProtection="1">
      <alignment horizontal="center"/>
    </xf>
    <xf numFmtId="0" fontId="21" fillId="0" borderId="20" xfId="38" applyNumberFormat="1" applyFont="1" applyFill="1" applyBorder="1" applyAlignment="1" applyProtection="1">
      <alignment horizontal="center"/>
      <protection locked="0"/>
    </xf>
    <xf numFmtId="0" fontId="21" fillId="0" borderId="60" xfId="38" applyNumberFormat="1" applyFont="1" applyFill="1" applyBorder="1" applyAlignment="1" applyProtection="1">
      <alignment horizontal="center"/>
      <protection locked="0"/>
    </xf>
    <xf numFmtId="0" fontId="21" fillId="0" borderId="19" xfId="38" applyNumberFormat="1" applyFont="1" applyFill="1" applyBorder="1" applyAlignment="1" applyProtection="1">
      <alignment horizontal="center"/>
      <protection locked="0"/>
    </xf>
    <xf numFmtId="0" fontId="16" fillId="33" borderId="0" xfId="39" applyFill="1" applyBorder="1"/>
    <xf numFmtId="0" fontId="21" fillId="0" borderId="75" xfId="0" applyFont="1" applyFill="1" applyBorder="1" applyAlignment="1">
      <alignment horizontal="left" vertical="center"/>
    </xf>
    <xf numFmtId="0" fontId="21" fillId="0" borderId="105" xfId="38" applyNumberFormat="1" applyFont="1" applyFill="1" applyBorder="1" applyAlignment="1" applyProtection="1">
      <alignment horizontal="center"/>
      <protection locked="0"/>
    </xf>
    <xf numFmtId="0" fontId="21" fillId="0" borderId="107" xfId="38" applyNumberFormat="1" applyFont="1" applyFill="1" applyBorder="1" applyAlignment="1" applyProtection="1">
      <alignment horizontal="center"/>
      <protection locked="0"/>
    </xf>
    <xf numFmtId="0" fontId="21" fillId="0" borderId="108" xfId="38" applyNumberFormat="1" applyFont="1" applyFill="1" applyBorder="1" applyAlignment="1" applyProtection="1">
      <alignment horizontal="center"/>
      <protection locked="0"/>
    </xf>
    <xf numFmtId="0" fontId="21" fillId="0" borderId="16" xfId="38" applyNumberFormat="1" applyFont="1" applyFill="1" applyBorder="1" applyAlignment="1" applyProtection="1">
      <alignment horizontal="center"/>
      <protection locked="0"/>
    </xf>
    <xf numFmtId="0" fontId="21" fillId="0" borderId="95" xfId="38" applyNumberFormat="1" applyFont="1" applyFill="1" applyBorder="1" applyAlignment="1" applyProtection="1">
      <alignment horizontal="center"/>
      <protection locked="0"/>
    </xf>
    <xf numFmtId="0" fontId="16" fillId="0" borderId="74" xfId="39" applyFill="1" applyBorder="1"/>
    <xf numFmtId="0" fontId="16" fillId="0" borderId="75" xfId="39" applyFill="1" applyBorder="1"/>
    <xf numFmtId="1" fontId="21" fillId="32" borderId="19" xfId="39" applyNumberFormat="1" applyFont="1" applyFill="1" applyBorder="1" applyAlignment="1" applyProtection="1">
      <alignment horizontal="center"/>
    </xf>
    <xf numFmtId="0" fontId="21" fillId="0" borderId="85" xfId="0" applyFont="1" applyFill="1" applyBorder="1" applyAlignment="1">
      <alignment horizontal="left" vertical="center"/>
    </xf>
    <xf numFmtId="0" fontId="21" fillId="0" borderId="103" xfId="0" applyFont="1" applyFill="1" applyBorder="1" applyAlignment="1">
      <alignment horizontal="left" vertical="center"/>
    </xf>
    <xf numFmtId="0" fontId="42" fillId="0" borderId="22" xfId="39" applyFont="1" applyFill="1" applyBorder="1" applyAlignment="1" applyProtection="1">
      <alignment horizontal="center"/>
      <protection locked="0"/>
    </xf>
    <xf numFmtId="1" fontId="21" fillId="32" borderId="106" xfId="39" applyNumberFormat="1" applyFont="1" applyFill="1" applyBorder="1" applyAlignment="1" applyProtection="1">
      <alignment horizontal="center"/>
    </xf>
    <xf numFmtId="0" fontId="21" fillId="31" borderId="75" xfId="39" applyFont="1" applyFill="1" applyBorder="1" applyProtection="1"/>
    <xf numFmtId="0" fontId="21" fillId="31" borderId="0" xfId="39" applyFont="1" applyFill="1" applyBorder="1" applyProtection="1"/>
    <xf numFmtId="0" fontId="30" fillId="32" borderId="80" xfId="39" applyFont="1" applyFill="1" applyBorder="1" applyAlignment="1" applyProtection="1">
      <alignment horizontal="center" vertical="center"/>
    </xf>
    <xf numFmtId="0" fontId="30" fillId="32" borderId="75" xfId="39" applyFont="1" applyFill="1" applyBorder="1" applyAlignment="1" applyProtection="1">
      <alignment horizontal="center" vertical="center"/>
    </xf>
    <xf numFmtId="0" fontId="21" fillId="0" borderId="19" xfId="39" applyFont="1" applyFill="1" applyBorder="1" applyAlignment="1" applyProtection="1">
      <alignment horizontal="center"/>
      <protection locked="0"/>
    </xf>
    <xf numFmtId="0" fontId="30" fillId="31" borderId="26" xfId="39" applyFont="1" applyFill="1" applyBorder="1" applyProtection="1"/>
    <xf numFmtId="0" fontId="21" fillId="32" borderId="17" xfId="38" applyNumberFormat="1" applyFont="1" applyFill="1" applyBorder="1" applyAlignment="1" applyProtection="1">
      <alignment horizontal="center"/>
      <protection locked="0"/>
    </xf>
    <xf numFmtId="0" fontId="21" fillId="0" borderId="75" xfId="39" applyFont="1" applyFill="1" applyBorder="1"/>
    <xf numFmtId="0" fontId="32" fillId="0" borderId="0" xfId="39" applyFont="1" applyFill="1"/>
    <xf numFmtId="1" fontId="42" fillId="32" borderId="19" xfId="39" applyNumberFormat="1" applyFont="1" applyFill="1" applyBorder="1" applyAlignment="1" applyProtection="1">
      <alignment horizontal="center"/>
    </xf>
    <xf numFmtId="0" fontId="21" fillId="0" borderId="33" xfId="38" applyNumberFormat="1" applyFont="1" applyBorder="1" applyAlignment="1" applyProtection="1">
      <alignment horizontal="center"/>
      <protection locked="0"/>
    </xf>
    <xf numFmtId="1" fontId="21" fillId="31" borderId="34" xfId="39" applyNumberFormat="1" applyFont="1" applyFill="1" applyBorder="1" applyAlignment="1" applyProtection="1">
      <alignment horizontal="center"/>
    </xf>
    <xf numFmtId="0" fontId="21" fillId="0" borderId="35" xfId="38" applyNumberFormat="1" applyFont="1" applyFill="1" applyBorder="1" applyAlignment="1" applyProtection="1">
      <alignment horizontal="center"/>
      <protection locked="0"/>
    </xf>
    <xf numFmtId="0" fontId="21" fillId="32" borderId="35" xfId="38" applyNumberFormat="1" applyFont="1" applyFill="1" applyBorder="1" applyAlignment="1" applyProtection="1">
      <alignment horizontal="center"/>
      <protection locked="0"/>
    </xf>
    <xf numFmtId="0" fontId="16" fillId="30" borderId="75" xfId="39" applyFill="1" applyBorder="1"/>
    <xf numFmtId="0" fontId="21" fillId="30" borderId="75" xfId="39" applyFont="1" applyFill="1" applyBorder="1"/>
    <xf numFmtId="0" fontId="21" fillId="30" borderId="75" xfId="39" applyFont="1" applyFill="1" applyBorder="1" applyAlignment="1" applyProtection="1">
      <protection locked="0"/>
    </xf>
    <xf numFmtId="0" fontId="45" fillId="0" borderId="0" xfId="0" applyFont="1"/>
    <xf numFmtId="0" fontId="39" fillId="26" borderId="74" xfId="39" applyFont="1" applyFill="1" applyBorder="1" applyAlignment="1">
      <alignment horizontal="center" vertical="center" wrapText="1"/>
    </xf>
    <xf numFmtId="0" fontId="38" fillId="26" borderId="74" xfId="0" applyFont="1" applyFill="1" applyBorder="1" applyAlignment="1">
      <alignment vertical="center"/>
    </xf>
    <xf numFmtId="0" fontId="39" fillId="26" borderId="75" xfId="39" applyFont="1" applyFill="1" applyBorder="1" applyAlignment="1">
      <alignment horizontal="center" vertical="center" wrapText="1"/>
    </xf>
    <xf numFmtId="0" fontId="38" fillId="26" borderId="75" xfId="0" applyFont="1" applyFill="1" applyBorder="1" applyAlignment="1">
      <alignment horizontal="center" vertical="center" wrapText="1"/>
    </xf>
    <xf numFmtId="0" fontId="21" fillId="4" borderId="81" xfId="39" applyFont="1" applyFill="1" applyBorder="1" applyAlignment="1" applyProtection="1">
      <alignment horizontal="center" vertical="center"/>
    </xf>
    <xf numFmtId="0" fontId="21" fillId="4" borderId="38" xfId="39" applyFont="1" applyFill="1" applyBorder="1" applyAlignment="1" applyProtection="1">
      <alignment horizontal="center" vertical="center"/>
    </xf>
    <xf numFmtId="0" fontId="21" fillId="4" borderId="82" xfId="39" applyFont="1" applyFill="1" applyBorder="1" applyAlignment="1" applyProtection="1">
      <alignment horizontal="center" vertical="center"/>
    </xf>
    <xf numFmtId="0" fontId="23" fillId="4" borderId="34" xfId="39" applyFont="1" applyFill="1" applyBorder="1" applyAlignment="1" applyProtection="1">
      <alignment horizontal="center" textRotation="90"/>
    </xf>
    <xf numFmtId="0" fontId="23" fillId="4" borderId="98" xfId="39" applyFont="1" applyFill="1" applyBorder="1" applyAlignment="1" applyProtection="1">
      <alignment horizontal="center" textRotation="90"/>
    </xf>
    <xf numFmtId="0" fontId="23" fillId="4" borderId="27" xfId="39" applyFont="1" applyFill="1" applyBorder="1" applyAlignment="1" applyProtection="1">
      <alignment horizontal="center" textRotation="90" wrapText="1"/>
    </xf>
    <xf numFmtId="0" fontId="23" fillId="4" borderId="90" xfId="39" applyFont="1" applyFill="1" applyBorder="1" applyAlignment="1" applyProtection="1">
      <alignment horizontal="center" textRotation="90" wrapText="1"/>
    </xf>
    <xf numFmtId="0" fontId="23" fillId="4" borderId="20" xfId="39" applyFont="1" applyFill="1" applyBorder="1" applyAlignment="1" applyProtection="1">
      <alignment horizontal="center" vertical="center"/>
    </xf>
    <xf numFmtId="0" fontId="23" fillId="4" borderId="99" xfId="39" applyFont="1" applyFill="1" applyBorder="1" applyAlignment="1" applyProtection="1">
      <alignment horizontal="center" vertical="center"/>
    </xf>
    <xf numFmtId="0" fontId="23" fillId="4" borderId="17" xfId="39" applyFont="1" applyFill="1" applyBorder="1" applyAlignment="1" applyProtection="1">
      <alignment horizontal="center" vertical="center"/>
    </xf>
    <xf numFmtId="0" fontId="23" fillId="4" borderId="22" xfId="39" applyFont="1" applyFill="1" applyBorder="1" applyAlignment="1" applyProtection="1">
      <alignment horizontal="center" vertical="center"/>
    </xf>
    <xf numFmtId="0" fontId="23" fillId="4" borderId="19" xfId="39" applyFont="1" applyFill="1" applyBorder="1" applyAlignment="1" applyProtection="1">
      <alignment horizontal="center" vertical="center"/>
    </xf>
    <xf numFmtId="0" fontId="23" fillId="4" borderId="62" xfId="39" applyFont="1" applyFill="1" applyBorder="1" applyAlignment="1" applyProtection="1">
      <alignment horizontal="center"/>
    </xf>
    <xf numFmtId="0" fontId="21" fillId="4" borderId="65" xfId="39" applyFont="1" applyFill="1" applyBorder="1" applyAlignment="1">
      <alignment horizontal="center" vertical="center"/>
    </xf>
    <xf numFmtId="0" fontId="21" fillId="4" borderId="14" xfId="39" applyFont="1" applyFill="1" applyBorder="1" applyAlignment="1">
      <alignment horizontal="center" vertical="center"/>
    </xf>
    <xf numFmtId="0" fontId="23" fillId="4" borderId="10" xfId="39" applyFont="1" applyFill="1" applyBorder="1" applyAlignment="1" applyProtection="1">
      <alignment horizontal="center" textRotation="90"/>
    </xf>
    <xf numFmtId="0" fontId="36" fillId="4" borderId="96" xfId="39" applyFont="1" applyFill="1" applyBorder="1" applyAlignment="1" applyProtection="1">
      <alignment horizontal="center" textRotation="90" wrapText="1"/>
    </xf>
    <xf numFmtId="1" fontId="23" fillId="4" borderId="63" xfId="39" applyNumberFormat="1" applyFont="1" applyFill="1" applyBorder="1" applyAlignment="1" applyProtection="1">
      <alignment horizontal="center" vertical="center"/>
    </xf>
    <xf numFmtId="1" fontId="23" fillId="4" borderId="48" xfId="39" applyNumberFormat="1" applyFont="1" applyFill="1" applyBorder="1" applyAlignment="1" applyProtection="1">
      <alignment horizontal="center" vertical="center"/>
    </xf>
    <xf numFmtId="0" fontId="21" fillId="4" borderId="75" xfId="39" applyFont="1" applyFill="1" applyBorder="1" applyAlignment="1" applyProtection="1">
      <alignment horizontal="left" vertical="center" wrapText="1"/>
    </xf>
    <xf numFmtId="0" fontId="21" fillId="4" borderId="64" xfId="39" applyFont="1" applyFill="1" applyBorder="1" applyAlignment="1" applyProtection="1">
      <alignment horizontal="left" vertical="center" wrapText="1"/>
    </xf>
    <xf numFmtId="0" fontId="21" fillId="4" borderId="41" xfId="39" applyFont="1" applyFill="1" applyBorder="1" applyAlignment="1" applyProtection="1">
      <alignment horizontal="left" vertical="center" wrapText="1"/>
    </xf>
    <xf numFmtId="0" fontId="21" fillId="4" borderId="0" xfId="39" applyFont="1" applyFill="1" applyBorder="1" applyAlignment="1">
      <alignment horizontal="center" vertical="center"/>
    </xf>
    <xf numFmtId="0" fontId="23" fillId="4" borderId="61" xfId="39" applyFont="1" applyFill="1" applyBorder="1" applyAlignment="1" applyProtection="1">
      <alignment horizontal="center" textRotation="90" wrapText="1"/>
    </xf>
    <xf numFmtId="0" fontId="23" fillId="4" borderId="71" xfId="39" applyFont="1" applyFill="1" applyBorder="1" applyAlignment="1" applyProtection="1">
      <alignment horizontal="center" vertical="center"/>
    </xf>
    <xf numFmtId="0" fontId="22" fillId="0" borderId="0" xfId="39" applyFont="1" applyFill="1" applyBorder="1" applyAlignment="1" applyProtection="1">
      <alignment horizontal="center" vertical="center"/>
    </xf>
    <xf numFmtId="0" fontId="22" fillId="0" borderId="0" xfId="39" applyFont="1" applyFill="1" applyBorder="1" applyAlignment="1" applyProtection="1">
      <alignment horizontal="center" vertical="center"/>
      <protection locked="0"/>
    </xf>
    <xf numFmtId="0" fontId="23" fillId="4" borderId="67" xfId="39" applyFont="1" applyFill="1" applyBorder="1" applyAlignment="1" applyProtection="1">
      <alignment horizontal="center" vertical="center" textRotation="90"/>
    </xf>
    <xf numFmtId="0" fontId="24" fillId="4" borderId="68" xfId="39" applyFont="1" applyFill="1" applyBorder="1" applyAlignment="1" applyProtection="1">
      <alignment horizontal="center" vertical="center" textRotation="90"/>
    </xf>
    <xf numFmtId="0" fontId="25" fillId="4" borderId="69" xfId="39" applyFont="1" applyFill="1" applyBorder="1" applyAlignment="1" applyProtection="1">
      <alignment horizontal="center" vertical="center"/>
    </xf>
    <xf numFmtId="0" fontId="23" fillId="4" borderId="65" xfId="39" applyFont="1" applyFill="1" applyBorder="1" applyAlignment="1" applyProtection="1">
      <alignment horizontal="center"/>
    </xf>
    <xf numFmtId="0" fontId="23" fillId="4" borderId="72" xfId="39" applyFont="1" applyFill="1" applyBorder="1" applyAlignment="1" applyProtection="1">
      <alignment horizontal="center"/>
    </xf>
    <xf numFmtId="0" fontId="23" fillId="4" borderId="100" xfId="39" applyFont="1" applyFill="1" applyBorder="1" applyAlignment="1" applyProtection="1">
      <alignment horizontal="center"/>
    </xf>
    <xf numFmtId="0" fontId="23" fillId="4" borderId="70" xfId="39" applyFont="1" applyFill="1" applyBorder="1" applyAlignment="1" applyProtection="1">
      <alignment horizontal="center" vertical="center" wrapText="1"/>
    </xf>
    <xf numFmtId="0" fontId="23" fillId="4" borderId="66" xfId="39" applyFont="1" applyFill="1" applyBorder="1" applyAlignment="1" applyProtection="1">
      <alignment horizontal="center"/>
    </xf>
    <xf numFmtId="0" fontId="21" fillId="4" borderId="85" xfId="39" applyFont="1" applyFill="1" applyBorder="1" applyAlignment="1" applyProtection="1">
      <alignment horizontal="left" vertical="center" wrapText="1"/>
    </xf>
    <xf numFmtId="0" fontId="21" fillId="4" borderId="112" xfId="39" applyFont="1" applyFill="1" applyBorder="1" applyAlignment="1" applyProtection="1">
      <alignment horizontal="left" vertical="center" wrapText="1"/>
    </xf>
    <xf numFmtId="0" fontId="21" fillId="4" borderId="113" xfId="39" applyFont="1" applyFill="1" applyBorder="1" applyAlignment="1" applyProtection="1">
      <alignment horizontal="left" vertical="center" wrapText="1"/>
    </xf>
  </cellXfs>
  <cellStyles count="4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45"/>
    <cellStyle name="Normál 2 2" xfId="46"/>
    <cellStyle name="Normál 3" xfId="47"/>
    <cellStyle name="Normál 3 2" xfId="48"/>
    <cellStyle name="Normál_bsc_kep_terv_onkorm_szakir" xfId="38"/>
    <cellStyle name="Normál_H_B séma 0323" xfId="39"/>
    <cellStyle name="Normál_H_B séma 0323 2" xfId="44"/>
    <cellStyle name="Összesen" xfId="40" builtinId="25" customBuiltin="1"/>
    <cellStyle name="Rossz" xfId="41" builtinId="27" customBuiltin="1"/>
    <cellStyle name="Semleges" xfId="42" builtinId="28" customBuiltin="1"/>
    <cellStyle name="Számítás" xfId="43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B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99FFCC"/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5">
    <tabColor indexed="10"/>
  </sheetPr>
  <dimension ref="A1:AEA228"/>
  <sheetViews>
    <sheetView topLeftCell="D37" zoomScaleNormal="100" zoomScaleSheetLayoutView="75" zoomScalePageLayoutView="90" workbookViewId="0">
      <selection activeCell="AU55" sqref="AU55"/>
    </sheetView>
  </sheetViews>
  <sheetFormatPr defaultColWidth="10.6640625" defaultRowHeight="15.75" x14ac:dyDescent="0.25"/>
  <cols>
    <col min="1" max="1" width="17.1640625" style="1" customWidth="1"/>
    <col min="2" max="2" width="7.1640625" style="93" customWidth="1"/>
    <col min="3" max="3" width="63.6640625" style="93" customWidth="1"/>
    <col min="4" max="4" width="6.83203125" style="90" customWidth="1"/>
    <col min="5" max="5" width="7.5" style="90" customWidth="1"/>
    <col min="6" max="6" width="4.5" style="90" customWidth="1"/>
    <col min="7" max="7" width="7.5" style="90" customWidth="1"/>
    <col min="8" max="8" width="6" style="90" customWidth="1"/>
    <col min="9" max="9" width="6.33203125" style="90" customWidth="1"/>
    <col min="10" max="10" width="4.5" style="90" customWidth="1"/>
    <col min="11" max="11" width="7.5" style="90" customWidth="1"/>
    <col min="12" max="12" width="4.5" style="90" customWidth="1"/>
    <col min="13" max="13" width="7.5" style="90" customWidth="1"/>
    <col min="14" max="14" width="6" style="90" customWidth="1"/>
    <col min="15" max="15" width="7.1640625" style="90" customWidth="1"/>
    <col min="16" max="16" width="4.5" style="90" customWidth="1"/>
    <col min="17" max="17" width="7.5" style="90" customWidth="1"/>
    <col min="18" max="18" width="4.5" style="90" customWidth="1"/>
    <col min="19" max="19" width="7.5" style="90" customWidth="1"/>
    <col min="20" max="21" width="6" style="90" customWidth="1"/>
    <col min="22" max="22" width="4.5" style="90" customWidth="1"/>
    <col min="23" max="23" width="7.5" style="90" customWidth="1"/>
    <col min="24" max="24" width="4.5" style="90" customWidth="1"/>
    <col min="25" max="25" width="7.5" style="90" customWidth="1"/>
    <col min="26" max="27" width="6" style="90" customWidth="1"/>
    <col min="28" max="28" width="4.5" style="90" hidden="1" customWidth="1"/>
    <col min="29" max="29" width="7.5" style="90" hidden="1" customWidth="1"/>
    <col min="30" max="30" width="4.5" style="90" hidden="1" customWidth="1"/>
    <col min="31" max="31" width="7.5" style="90" hidden="1" customWidth="1"/>
    <col min="32" max="33" width="6" style="90" hidden="1" customWidth="1"/>
    <col min="34" max="34" width="5.6640625" style="90" hidden="1" customWidth="1"/>
    <col min="35" max="35" width="7.5" style="90" hidden="1" customWidth="1"/>
    <col min="36" max="36" width="5.83203125" style="90" hidden="1" customWidth="1"/>
    <col min="37" max="37" width="8.1640625" style="90" hidden="1" customWidth="1"/>
    <col min="38" max="39" width="5.83203125" style="90" hidden="1" customWidth="1"/>
    <col min="40" max="40" width="6.5" style="90" customWidth="1"/>
    <col min="41" max="41" width="8.1640625" style="90" bestFit="1" customWidth="1"/>
    <col min="42" max="42" width="6.5" style="90" customWidth="1"/>
    <col min="43" max="43" width="8.1640625" style="90" bestFit="1" customWidth="1"/>
    <col min="44" max="44" width="6.5" style="90" customWidth="1"/>
    <col min="45" max="45" width="10.33203125" style="90" customWidth="1"/>
    <col min="46" max="46" width="64.1640625" style="2" customWidth="1"/>
    <col min="47" max="47" width="33.33203125" style="2" customWidth="1"/>
    <col min="48" max="57" width="1.83203125" style="2" customWidth="1"/>
    <col min="58" max="58" width="2.33203125" style="2" customWidth="1"/>
    <col min="59" max="16384" width="10.6640625" style="2"/>
  </cols>
  <sheetData>
    <row r="1" spans="1:47" ht="23.25" x14ac:dyDescent="0.2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</row>
    <row r="2" spans="1:47" ht="23.25" x14ac:dyDescent="0.2">
      <c r="A2" s="249" t="s">
        <v>49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</row>
    <row r="3" spans="1:47" ht="21.95" customHeight="1" x14ac:dyDescent="0.2">
      <c r="A3" s="249" t="s">
        <v>50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</row>
    <row r="4" spans="1:47" ht="21.95" customHeight="1" thickBot="1" x14ac:dyDescent="0.25">
      <c r="A4" s="248" t="s">
        <v>51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</row>
    <row r="5" spans="1:47" ht="15.75" customHeight="1" thickTop="1" thickBot="1" x14ac:dyDescent="0.25">
      <c r="A5" s="250" t="s">
        <v>1</v>
      </c>
      <c r="B5" s="251" t="s">
        <v>2</v>
      </c>
      <c r="C5" s="252" t="s">
        <v>3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256" t="s">
        <v>4</v>
      </c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47" t="s">
        <v>5</v>
      </c>
      <c r="AO5" s="247"/>
      <c r="AP5" s="247"/>
      <c r="AQ5" s="247"/>
      <c r="AR5" s="247"/>
      <c r="AS5" s="247"/>
      <c r="AT5" s="219" t="s">
        <v>35</v>
      </c>
      <c r="AU5" s="221" t="s">
        <v>36</v>
      </c>
    </row>
    <row r="6" spans="1:47" ht="15.75" customHeight="1" thickTop="1" thickBot="1" x14ac:dyDescent="0.3">
      <c r="A6" s="250"/>
      <c r="B6" s="251"/>
      <c r="C6" s="252"/>
      <c r="D6" s="257" t="s">
        <v>6</v>
      </c>
      <c r="E6" s="257"/>
      <c r="F6" s="257"/>
      <c r="G6" s="257"/>
      <c r="H6" s="257"/>
      <c r="I6" s="257"/>
      <c r="J6" s="235" t="s">
        <v>7</v>
      </c>
      <c r="K6" s="235"/>
      <c r="L6" s="235"/>
      <c r="M6" s="235"/>
      <c r="N6" s="235"/>
      <c r="O6" s="235"/>
      <c r="P6" s="257" t="s">
        <v>8</v>
      </c>
      <c r="Q6" s="257"/>
      <c r="R6" s="257"/>
      <c r="S6" s="257"/>
      <c r="T6" s="257"/>
      <c r="U6" s="257"/>
      <c r="V6" s="235" t="s">
        <v>9</v>
      </c>
      <c r="W6" s="235"/>
      <c r="X6" s="235"/>
      <c r="Y6" s="235"/>
      <c r="Z6" s="235"/>
      <c r="AA6" s="235"/>
      <c r="AB6" s="253" t="s">
        <v>10</v>
      </c>
      <c r="AC6" s="235"/>
      <c r="AD6" s="235"/>
      <c r="AE6" s="235"/>
      <c r="AF6" s="235"/>
      <c r="AG6" s="254"/>
      <c r="AH6" s="253" t="s">
        <v>11</v>
      </c>
      <c r="AI6" s="235"/>
      <c r="AJ6" s="235"/>
      <c r="AK6" s="235"/>
      <c r="AL6" s="235"/>
      <c r="AM6" s="255"/>
      <c r="AN6" s="247"/>
      <c r="AO6" s="247"/>
      <c r="AP6" s="247"/>
      <c r="AQ6" s="247"/>
      <c r="AR6" s="247"/>
      <c r="AS6" s="247"/>
      <c r="AT6" s="220"/>
      <c r="AU6" s="222"/>
    </row>
    <row r="7" spans="1:47" ht="15.75" customHeight="1" thickTop="1" thickBot="1" x14ac:dyDescent="0.25">
      <c r="A7" s="250"/>
      <c r="B7" s="251"/>
      <c r="C7" s="252"/>
      <c r="D7" s="230" t="s">
        <v>12</v>
      </c>
      <c r="E7" s="230"/>
      <c r="F7" s="234" t="s">
        <v>13</v>
      </c>
      <c r="G7" s="234"/>
      <c r="H7" s="238" t="s">
        <v>14</v>
      </c>
      <c r="I7" s="246" t="s">
        <v>33</v>
      </c>
      <c r="J7" s="230" t="s">
        <v>12</v>
      </c>
      <c r="K7" s="230"/>
      <c r="L7" s="234" t="s">
        <v>13</v>
      </c>
      <c r="M7" s="234"/>
      <c r="N7" s="238" t="s">
        <v>14</v>
      </c>
      <c r="O7" s="228" t="s">
        <v>34</v>
      </c>
      <c r="P7" s="230" t="s">
        <v>12</v>
      </c>
      <c r="Q7" s="230"/>
      <c r="R7" s="234" t="s">
        <v>13</v>
      </c>
      <c r="S7" s="234"/>
      <c r="T7" s="238" t="s">
        <v>14</v>
      </c>
      <c r="U7" s="228" t="s">
        <v>34</v>
      </c>
      <c r="V7" s="230" t="s">
        <v>12</v>
      </c>
      <c r="W7" s="230"/>
      <c r="X7" s="234" t="s">
        <v>13</v>
      </c>
      <c r="Y7" s="234"/>
      <c r="Z7" s="238" t="s">
        <v>14</v>
      </c>
      <c r="AA7" s="246" t="s">
        <v>34</v>
      </c>
      <c r="AB7" s="231" t="s">
        <v>12</v>
      </c>
      <c r="AC7" s="232"/>
      <c r="AD7" s="233" t="s">
        <v>13</v>
      </c>
      <c r="AE7" s="232"/>
      <c r="AF7" s="226" t="s">
        <v>14</v>
      </c>
      <c r="AG7" s="228" t="s">
        <v>34</v>
      </c>
      <c r="AH7" s="231" t="s">
        <v>12</v>
      </c>
      <c r="AI7" s="232"/>
      <c r="AJ7" s="233" t="s">
        <v>13</v>
      </c>
      <c r="AK7" s="232"/>
      <c r="AL7" s="226" t="s">
        <v>14</v>
      </c>
      <c r="AM7" s="228" t="s">
        <v>34</v>
      </c>
      <c r="AN7" s="230" t="s">
        <v>12</v>
      </c>
      <c r="AO7" s="230"/>
      <c r="AP7" s="234" t="s">
        <v>13</v>
      </c>
      <c r="AQ7" s="234"/>
      <c r="AR7" s="238" t="s">
        <v>14</v>
      </c>
      <c r="AS7" s="239" t="s">
        <v>31</v>
      </c>
      <c r="AT7" s="220"/>
      <c r="AU7" s="222"/>
    </row>
    <row r="8" spans="1:47" ht="80.099999999999994" customHeight="1" thickTop="1" thickBot="1" x14ac:dyDescent="0.25">
      <c r="A8" s="250"/>
      <c r="B8" s="251"/>
      <c r="C8" s="252"/>
      <c r="D8" s="64" t="s">
        <v>25</v>
      </c>
      <c r="E8" s="97" t="s">
        <v>26</v>
      </c>
      <c r="F8" s="66" t="s">
        <v>25</v>
      </c>
      <c r="G8" s="97" t="s">
        <v>26</v>
      </c>
      <c r="H8" s="238"/>
      <c r="I8" s="246"/>
      <c r="J8" s="64" t="s">
        <v>25</v>
      </c>
      <c r="K8" s="97" t="s">
        <v>26</v>
      </c>
      <c r="L8" s="66" t="s">
        <v>25</v>
      </c>
      <c r="M8" s="97" t="s">
        <v>26</v>
      </c>
      <c r="N8" s="238"/>
      <c r="O8" s="229"/>
      <c r="P8" s="64" t="s">
        <v>25</v>
      </c>
      <c r="Q8" s="65" t="s">
        <v>26</v>
      </c>
      <c r="R8" s="66" t="s">
        <v>25</v>
      </c>
      <c r="S8" s="65" t="s">
        <v>26</v>
      </c>
      <c r="T8" s="238"/>
      <c r="U8" s="229"/>
      <c r="V8" s="64" t="s">
        <v>25</v>
      </c>
      <c r="W8" s="65" t="s">
        <v>26</v>
      </c>
      <c r="X8" s="66" t="s">
        <v>25</v>
      </c>
      <c r="Y8" s="65" t="s">
        <v>26</v>
      </c>
      <c r="Z8" s="238"/>
      <c r="AA8" s="246"/>
      <c r="AB8" s="64" t="s">
        <v>25</v>
      </c>
      <c r="AC8" s="65" t="s">
        <v>26</v>
      </c>
      <c r="AD8" s="66" t="s">
        <v>25</v>
      </c>
      <c r="AE8" s="65" t="s">
        <v>26</v>
      </c>
      <c r="AF8" s="227"/>
      <c r="AG8" s="229"/>
      <c r="AH8" s="64" t="s">
        <v>25</v>
      </c>
      <c r="AI8" s="65" t="s">
        <v>26</v>
      </c>
      <c r="AJ8" s="66" t="s">
        <v>25</v>
      </c>
      <c r="AK8" s="65" t="s">
        <v>26</v>
      </c>
      <c r="AL8" s="227"/>
      <c r="AM8" s="229"/>
      <c r="AN8" s="64" t="s">
        <v>25</v>
      </c>
      <c r="AO8" s="111" t="s">
        <v>26</v>
      </c>
      <c r="AP8" s="66" t="s">
        <v>25</v>
      </c>
      <c r="AQ8" s="111" t="s">
        <v>26</v>
      </c>
      <c r="AR8" s="238"/>
      <c r="AS8" s="239"/>
      <c r="AT8" s="220"/>
      <c r="AU8" s="222"/>
    </row>
    <row r="9" spans="1:47" s="5" customFormat="1" ht="15.75" customHeight="1" x14ac:dyDescent="0.3">
      <c r="A9" s="3"/>
      <c r="B9" s="4"/>
      <c r="C9" s="119" t="s">
        <v>38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67"/>
      <c r="AO9" s="121" t="str">
        <f>IF(AN9=0,"",AN9)</f>
        <v/>
      </c>
      <c r="AP9" s="121"/>
      <c r="AQ9" s="121"/>
      <c r="AR9" s="121"/>
      <c r="AS9" s="122"/>
      <c r="AT9" s="116"/>
      <c r="AU9" s="143"/>
    </row>
    <row r="10" spans="1:47" s="59" customFormat="1" ht="15.75" customHeight="1" x14ac:dyDescent="0.25">
      <c r="A10" s="49" t="s">
        <v>207</v>
      </c>
      <c r="B10" s="179" t="s">
        <v>15</v>
      </c>
      <c r="C10" s="51" t="s">
        <v>52</v>
      </c>
      <c r="D10" s="138">
        <v>1</v>
      </c>
      <c r="E10" s="178">
        <f t="shared" ref="E10:E50" si="0">IF(D10*14=0,"",D10*14)</f>
        <v>14</v>
      </c>
      <c r="F10" s="139">
        <v>1</v>
      </c>
      <c r="G10" s="178">
        <f t="shared" ref="G10:G50" si="1">IF(F10*14=0,"",F10*14)</f>
        <v>14</v>
      </c>
      <c r="H10" s="132">
        <v>2</v>
      </c>
      <c r="I10" s="133" t="s">
        <v>138</v>
      </c>
      <c r="J10" s="55"/>
      <c r="K10" s="178" t="str">
        <f t="shared" ref="K10:K50" si="2">IF(J10*14=0,"",J10*14)</f>
        <v/>
      </c>
      <c r="L10" s="54"/>
      <c r="M10" s="178" t="str">
        <f t="shared" ref="M10:M51" si="3">IF(L10*14=0,"",L10*14)</f>
        <v/>
      </c>
      <c r="N10" s="54"/>
      <c r="O10" s="57"/>
      <c r="P10" s="54"/>
      <c r="Q10" s="178" t="str">
        <f t="shared" ref="Q10:Q50" si="4">IF(P10*14=0,"",P10*14)</f>
        <v/>
      </c>
      <c r="R10" s="54"/>
      <c r="S10" s="178" t="str">
        <f t="shared" ref="S10:S51" si="5">IF(R10*14=0,"",R10*14)</f>
        <v/>
      </c>
      <c r="T10" s="54"/>
      <c r="U10" s="56"/>
      <c r="V10" s="55"/>
      <c r="W10" s="178" t="str">
        <f t="shared" ref="W10:W50" si="6">IF(V10*14=0,"",V10*14)</f>
        <v/>
      </c>
      <c r="X10" s="54"/>
      <c r="Y10" s="178" t="str">
        <f t="shared" ref="Y10:Y51" si="7">IF(X10*14=0,"",X10*14)</f>
        <v/>
      </c>
      <c r="Z10" s="54"/>
      <c r="AA10" s="57"/>
      <c r="AB10" s="54"/>
      <c r="AC10" s="6" t="str">
        <f t="shared" ref="AC10:AC41" si="8">IF(AB10*14=0,"",AB10*14)</f>
        <v/>
      </c>
      <c r="AD10" s="54"/>
      <c r="AE10" s="6" t="str">
        <f t="shared" ref="AE10:AE41" si="9">IF(AD10*14=0,"",AD10*14)</f>
        <v/>
      </c>
      <c r="AF10" s="54"/>
      <c r="AG10" s="56"/>
      <c r="AH10" s="55"/>
      <c r="AI10" s="6" t="str">
        <f t="shared" ref="AI10:AI41" si="10">IF(AH10*14=0,"",AH10*14)</f>
        <v/>
      </c>
      <c r="AJ10" s="54"/>
      <c r="AK10" s="6" t="str">
        <f t="shared" ref="AK10:AK41" si="11">IF(AJ10*14=0,"",AJ10*14)</f>
        <v/>
      </c>
      <c r="AL10" s="54"/>
      <c r="AM10" s="57"/>
      <c r="AN10" s="7">
        <f t="shared" ref="AN10" si="12">IF(D10+J10+P10+V10+AB10+AH10=0,"",D10+J10+P10+V10+AB10+AH10)</f>
        <v>1</v>
      </c>
      <c r="AO10" s="6">
        <f t="shared" ref="AO10" si="13">IF((D10+J10+P10+V10+AB10+AH10)*14=0,"",(D10+J10+P10+V10+AB10+AH10)*14)</f>
        <v>14</v>
      </c>
      <c r="AP10" s="8">
        <f t="shared" ref="AP10" si="14">IF(F10+L10+R10+X10+AD10+AJ10=0,"",F10+L10+R10+X10+AD10+AJ10)</f>
        <v>1</v>
      </c>
      <c r="AQ10" s="6">
        <f t="shared" ref="AQ10" si="15">IF((L10+F10+R10+X10+AD10+AJ10)*14=0,"",(L10+F10+R10+X10+AD10+AJ10)*14)</f>
        <v>14</v>
      </c>
      <c r="AR10" s="8">
        <f t="shared" ref="AR10" si="16">IF(N10+H10+T10+Z10+AF10+AL10=0,"",N10+H10+T10+Z10+AF10+AL10)</f>
        <v>2</v>
      </c>
      <c r="AS10" s="9">
        <f t="shared" ref="AS10" si="17">IF(D10+F10+L10+J10+P10+R10+V10+X10+AB10+AD10+AH10+AJ10=0,"",D10+F10+L10+J10+P10+R10+V10+X10+AB10+AD10+AH10+AJ10)</f>
        <v>2</v>
      </c>
      <c r="AT10" s="147" t="s">
        <v>118</v>
      </c>
      <c r="AU10" s="142" t="s">
        <v>91</v>
      </c>
    </row>
    <row r="11" spans="1:47" s="59" customFormat="1" ht="15.75" customHeight="1" x14ac:dyDescent="0.25">
      <c r="A11" s="49" t="s">
        <v>208</v>
      </c>
      <c r="B11" s="179" t="s">
        <v>15</v>
      </c>
      <c r="C11" s="51" t="s">
        <v>53</v>
      </c>
      <c r="D11" s="138">
        <v>2</v>
      </c>
      <c r="E11" s="178">
        <f t="shared" si="0"/>
        <v>28</v>
      </c>
      <c r="F11" s="54"/>
      <c r="G11" s="178" t="str">
        <f t="shared" si="1"/>
        <v/>
      </c>
      <c r="H11" s="134">
        <v>2</v>
      </c>
      <c r="I11" s="133" t="s">
        <v>15</v>
      </c>
      <c r="J11" s="55"/>
      <c r="K11" s="178" t="str">
        <f t="shared" si="2"/>
        <v/>
      </c>
      <c r="L11" s="54"/>
      <c r="M11" s="178" t="str">
        <f t="shared" si="3"/>
        <v/>
      </c>
      <c r="N11" s="54"/>
      <c r="O11" s="57"/>
      <c r="P11" s="54"/>
      <c r="Q11" s="178" t="str">
        <f t="shared" si="4"/>
        <v/>
      </c>
      <c r="R11" s="54"/>
      <c r="S11" s="178" t="str">
        <f t="shared" si="5"/>
        <v/>
      </c>
      <c r="T11" s="54"/>
      <c r="U11" s="56"/>
      <c r="V11" s="55"/>
      <c r="W11" s="178" t="str">
        <f t="shared" si="6"/>
        <v/>
      </c>
      <c r="X11" s="54"/>
      <c r="Y11" s="178" t="str">
        <f t="shared" si="7"/>
        <v/>
      </c>
      <c r="Z11" s="54"/>
      <c r="AA11" s="57"/>
      <c r="AB11" s="54"/>
      <c r="AC11" s="6" t="str">
        <f t="shared" si="8"/>
        <v/>
      </c>
      <c r="AD11" s="54"/>
      <c r="AE11" s="6" t="str">
        <f t="shared" si="9"/>
        <v/>
      </c>
      <c r="AF11" s="54"/>
      <c r="AG11" s="56"/>
      <c r="AH11" s="55"/>
      <c r="AI11" s="6" t="str">
        <f t="shared" si="10"/>
        <v/>
      </c>
      <c r="AJ11" s="54"/>
      <c r="AK11" s="6" t="str">
        <f t="shared" si="11"/>
        <v/>
      </c>
      <c r="AL11" s="54"/>
      <c r="AM11" s="57"/>
      <c r="AN11" s="7">
        <f t="shared" ref="AN11:AN51" si="18">IF(D11+J11+P11+V11+AB11+AH11=0,"",D11+J11+P11+V11+AB11+AH11)</f>
        <v>2</v>
      </c>
      <c r="AO11" s="6">
        <f t="shared" ref="AO11:AO51" si="19">IF((D11+J11+P11+V11+AB11+AH11)*14=0,"",(D11+J11+P11+V11+AB11+AH11)*14)</f>
        <v>28</v>
      </c>
      <c r="AP11" s="8" t="str">
        <f t="shared" ref="AP11:AP51" si="20">IF(F11+L11+R11+X11+AD11+AJ11=0,"",F11+L11+R11+X11+AD11+AJ11)</f>
        <v/>
      </c>
      <c r="AQ11" s="6" t="str">
        <f t="shared" ref="AQ11:AQ51" si="21">IF((L11+F11+R11+X11+AD11+AJ11)*14=0,"",(L11+F11+R11+X11+AD11+AJ11)*14)</f>
        <v/>
      </c>
      <c r="AR11" s="8">
        <f t="shared" ref="AR11:AR51" si="22">IF(N11+H11+T11+Z11+AF11+AL11=0,"",N11+H11+T11+Z11+AF11+AL11)</f>
        <v>2</v>
      </c>
      <c r="AS11" s="9">
        <f t="shared" ref="AS11:AS51" si="23">IF(D11+F11+L11+J11+P11+R11+V11+X11+AB11+AD11+AH11+AJ11=0,"",D11+F11+L11+J11+P11+R11+V11+X11+AB11+AD11+AH11+AJ11)</f>
        <v>2</v>
      </c>
      <c r="AT11" s="147" t="s">
        <v>119</v>
      </c>
      <c r="AU11" s="142" t="s">
        <v>92</v>
      </c>
    </row>
    <row r="12" spans="1:47" s="59" customFormat="1" ht="15.75" customHeight="1" x14ac:dyDescent="0.25">
      <c r="A12" s="49" t="s">
        <v>271</v>
      </c>
      <c r="B12" s="179" t="s">
        <v>15</v>
      </c>
      <c r="C12" s="51" t="s">
        <v>54</v>
      </c>
      <c r="D12" s="182">
        <v>1</v>
      </c>
      <c r="E12" s="196">
        <f t="shared" si="0"/>
        <v>14</v>
      </c>
      <c r="F12" s="100">
        <v>1</v>
      </c>
      <c r="G12" s="196">
        <f t="shared" si="1"/>
        <v>14</v>
      </c>
      <c r="H12" s="181">
        <v>3</v>
      </c>
      <c r="I12" s="133" t="s">
        <v>15</v>
      </c>
      <c r="J12" s="184"/>
      <c r="K12" s="196" t="str">
        <f t="shared" si="2"/>
        <v/>
      </c>
      <c r="L12" s="100"/>
      <c r="M12" s="196" t="str">
        <f t="shared" si="3"/>
        <v/>
      </c>
      <c r="N12" s="100"/>
      <c r="O12" s="185"/>
      <c r="P12" s="100"/>
      <c r="Q12" s="196" t="str">
        <f t="shared" si="4"/>
        <v/>
      </c>
      <c r="R12" s="100"/>
      <c r="S12" s="196" t="str">
        <f t="shared" si="5"/>
        <v/>
      </c>
      <c r="T12" s="100"/>
      <c r="U12" s="101"/>
      <c r="V12" s="184"/>
      <c r="W12" s="196" t="str">
        <f t="shared" si="6"/>
        <v/>
      </c>
      <c r="X12" s="100"/>
      <c r="Y12" s="196" t="str">
        <f t="shared" si="7"/>
        <v/>
      </c>
      <c r="Z12" s="100"/>
      <c r="AA12" s="185"/>
      <c r="AB12" s="54"/>
      <c r="AC12" s="6" t="str">
        <f t="shared" si="8"/>
        <v/>
      </c>
      <c r="AD12" s="54"/>
      <c r="AE12" s="6" t="str">
        <f t="shared" si="9"/>
        <v/>
      </c>
      <c r="AF12" s="54"/>
      <c r="AG12" s="56"/>
      <c r="AH12" s="55"/>
      <c r="AI12" s="6" t="str">
        <f t="shared" si="10"/>
        <v/>
      </c>
      <c r="AJ12" s="54"/>
      <c r="AK12" s="6" t="str">
        <f t="shared" si="11"/>
        <v/>
      </c>
      <c r="AL12" s="54"/>
      <c r="AM12" s="57"/>
      <c r="AN12" s="7">
        <f t="shared" si="18"/>
        <v>1</v>
      </c>
      <c r="AO12" s="6">
        <f t="shared" si="19"/>
        <v>14</v>
      </c>
      <c r="AP12" s="8">
        <f t="shared" si="20"/>
        <v>1</v>
      </c>
      <c r="AQ12" s="6">
        <f t="shared" si="21"/>
        <v>14</v>
      </c>
      <c r="AR12" s="8">
        <f t="shared" si="22"/>
        <v>3</v>
      </c>
      <c r="AS12" s="9">
        <f t="shared" si="23"/>
        <v>2</v>
      </c>
      <c r="AT12" s="147" t="s">
        <v>120</v>
      </c>
      <c r="AU12" s="142" t="s">
        <v>93</v>
      </c>
    </row>
    <row r="13" spans="1:47" s="59" customFormat="1" ht="15.75" customHeight="1" x14ac:dyDescent="0.25">
      <c r="A13" s="49" t="s">
        <v>209</v>
      </c>
      <c r="B13" s="179" t="s">
        <v>15</v>
      </c>
      <c r="C13" s="51" t="s">
        <v>55</v>
      </c>
      <c r="D13" s="182">
        <v>2</v>
      </c>
      <c r="E13" s="196">
        <f t="shared" si="0"/>
        <v>28</v>
      </c>
      <c r="F13" s="100">
        <v>1</v>
      </c>
      <c r="G13" s="196">
        <f t="shared" si="1"/>
        <v>14</v>
      </c>
      <c r="H13" s="181">
        <v>3</v>
      </c>
      <c r="I13" s="133" t="s">
        <v>15</v>
      </c>
      <c r="J13" s="184"/>
      <c r="K13" s="196" t="str">
        <f t="shared" si="2"/>
        <v/>
      </c>
      <c r="L13" s="100"/>
      <c r="M13" s="196" t="str">
        <f t="shared" si="3"/>
        <v/>
      </c>
      <c r="N13" s="100"/>
      <c r="O13" s="185"/>
      <c r="P13" s="100"/>
      <c r="Q13" s="196" t="str">
        <f t="shared" si="4"/>
        <v/>
      </c>
      <c r="R13" s="100"/>
      <c r="S13" s="196" t="str">
        <f t="shared" si="5"/>
        <v/>
      </c>
      <c r="T13" s="100"/>
      <c r="U13" s="101"/>
      <c r="V13" s="184"/>
      <c r="W13" s="196" t="str">
        <f t="shared" si="6"/>
        <v/>
      </c>
      <c r="X13" s="100"/>
      <c r="Y13" s="196" t="str">
        <f t="shared" si="7"/>
        <v/>
      </c>
      <c r="Z13" s="100"/>
      <c r="AA13" s="185"/>
      <c r="AB13" s="54"/>
      <c r="AC13" s="6" t="str">
        <f t="shared" si="8"/>
        <v/>
      </c>
      <c r="AD13" s="54"/>
      <c r="AE13" s="6" t="str">
        <f t="shared" si="9"/>
        <v/>
      </c>
      <c r="AF13" s="54"/>
      <c r="AG13" s="56"/>
      <c r="AH13" s="55"/>
      <c r="AI13" s="6" t="str">
        <f t="shared" si="10"/>
        <v/>
      </c>
      <c r="AJ13" s="54"/>
      <c r="AK13" s="6" t="str">
        <f t="shared" si="11"/>
        <v/>
      </c>
      <c r="AL13" s="54"/>
      <c r="AM13" s="57"/>
      <c r="AN13" s="7">
        <f t="shared" si="18"/>
        <v>2</v>
      </c>
      <c r="AO13" s="6">
        <f t="shared" si="19"/>
        <v>28</v>
      </c>
      <c r="AP13" s="8">
        <f t="shared" si="20"/>
        <v>1</v>
      </c>
      <c r="AQ13" s="6">
        <f t="shared" si="21"/>
        <v>14</v>
      </c>
      <c r="AR13" s="8">
        <f t="shared" si="22"/>
        <v>3</v>
      </c>
      <c r="AS13" s="9">
        <f t="shared" si="23"/>
        <v>3</v>
      </c>
      <c r="AT13" s="147" t="s">
        <v>121</v>
      </c>
      <c r="AU13" s="142" t="s">
        <v>94</v>
      </c>
    </row>
    <row r="14" spans="1:47" s="59" customFormat="1" ht="15.75" customHeight="1" x14ac:dyDescent="0.25">
      <c r="A14" s="49" t="s">
        <v>210</v>
      </c>
      <c r="B14" s="179" t="s">
        <v>15</v>
      </c>
      <c r="C14" s="51" t="s">
        <v>258</v>
      </c>
      <c r="D14" s="182"/>
      <c r="E14" s="196" t="str">
        <f t="shared" si="0"/>
        <v/>
      </c>
      <c r="F14" s="100">
        <v>2</v>
      </c>
      <c r="G14" s="196">
        <f t="shared" si="1"/>
        <v>28</v>
      </c>
      <c r="H14" s="181">
        <v>2</v>
      </c>
      <c r="I14" s="199" t="s">
        <v>72</v>
      </c>
      <c r="J14" s="184"/>
      <c r="K14" s="196" t="str">
        <f t="shared" si="2"/>
        <v/>
      </c>
      <c r="L14" s="100"/>
      <c r="M14" s="196" t="str">
        <f t="shared" si="3"/>
        <v/>
      </c>
      <c r="N14" s="100"/>
      <c r="O14" s="185"/>
      <c r="P14" s="100"/>
      <c r="Q14" s="196" t="str">
        <f t="shared" si="4"/>
        <v/>
      </c>
      <c r="R14" s="100"/>
      <c r="S14" s="196" t="str">
        <f t="shared" si="5"/>
        <v/>
      </c>
      <c r="T14" s="100"/>
      <c r="U14" s="101"/>
      <c r="V14" s="184"/>
      <c r="W14" s="196" t="str">
        <f t="shared" si="6"/>
        <v/>
      </c>
      <c r="X14" s="100"/>
      <c r="Y14" s="196" t="str">
        <f t="shared" si="7"/>
        <v/>
      </c>
      <c r="Z14" s="100"/>
      <c r="AA14" s="185"/>
      <c r="AB14" s="54"/>
      <c r="AC14" s="6" t="str">
        <f t="shared" si="8"/>
        <v/>
      </c>
      <c r="AD14" s="54"/>
      <c r="AE14" s="6" t="str">
        <f t="shared" si="9"/>
        <v/>
      </c>
      <c r="AF14" s="54"/>
      <c r="AG14" s="56"/>
      <c r="AH14" s="55"/>
      <c r="AI14" s="6" t="str">
        <f t="shared" si="10"/>
        <v/>
      </c>
      <c r="AJ14" s="54"/>
      <c r="AK14" s="6" t="str">
        <f t="shared" si="11"/>
        <v/>
      </c>
      <c r="AL14" s="54"/>
      <c r="AM14" s="57"/>
      <c r="AN14" s="7" t="str">
        <f t="shared" si="18"/>
        <v/>
      </c>
      <c r="AO14" s="6" t="str">
        <f t="shared" si="19"/>
        <v/>
      </c>
      <c r="AP14" s="8">
        <f t="shared" si="20"/>
        <v>2</v>
      </c>
      <c r="AQ14" s="6">
        <f t="shared" si="21"/>
        <v>28</v>
      </c>
      <c r="AR14" s="8">
        <f t="shared" si="22"/>
        <v>2</v>
      </c>
      <c r="AS14" s="9">
        <f t="shared" si="23"/>
        <v>2</v>
      </c>
      <c r="AT14" s="147" t="s">
        <v>149</v>
      </c>
      <c r="AU14" s="142" t="s">
        <v>136</v>
      </c>
    </row>
    <row r="15" spans="1:47" s="59" customFormat="1" ht="15.75" customHeight="1" x14ac:dyDescent="0.25">
      <c r="A15" s="49" t="s">
        <v>211</v>
      </c>
      <c r="B15" s="179" t="s">
        <v>15</v>
      </c>
      <c r="C15" s="51" t="s">
        <v>56</v>
      </c>
      <c r="D15" s="182"/>
      <c r="E15" s="196" t="str">
        <f t="shared" si="0"/>
        <v/>
      </c>
      <c r="F15" s="100"/>
      <c r="G15" s="196" t="str">
        <f t="shared" si="1"/>
        <v/>
      </c>
      <c r="H15" s="100"/>
      <c r="I15" s="101"/>
      <c r="J15" s="184"/>
      <c r="K15" s="196" t="str">
        <f t="shared" si="2"/>
        <v/>
      </c>
      <c r="L15" s="186">
        <v>2</v>
      </c>
      <c r="M15" s="196">
        <f t="shared" si="3"/>
        <v>28</v>
      </c>
      <c r="N15" s="181">
        <v>2</v>
      </c>
      <c r="O15" s="136" t="s">
        <v>138</v>
      </c>
      <c r="P15" s="100"/>
      <c r="Q15" s="196" t="str">
        <f t="shared" si="4"/>
        <v/>
      </c>
      <c r="R15" s="100"/>
      <c r="S15" s="196" t="str">
        <f t="shared" si="5"/>
        <v/>
      </c>
      <c r="T15" s="100"/>
      <c r="U15" s="101"/>
      <c r="V15" s="184"/>
      <c r="W15" s="196" t="str">
        <f t="shared" si="6"/>
        <v/>
      </c>
      <c r="X15" s="100"/>
      <c r="Y15" s="196" t="str">
        <f t="shared" si="7"/>
        <v/>
      </c>
      <c r="Z15" s="100"/>
      <c r="AA15" s="185"/>
      <c r="AB15" s="54"/>
      <c r="AC15" s="6" t="str">
        <f t="shared" si="8"/>
        <v/>
      </c>
      <c r="AD15" s="54"/>
      <c r="AE15" s="6" t="str">
        <f t="shared" si="9"/>
        <v/>
      </c>
      <c r="AF15" s="54"/>
      <c r="AG15" s="56"/>
      <c r="AH15" s="55"/>
      <c r="AI15" s="6" t="str">
        <f t="shared" si="10"/>
        <v/>
      </c>
      <c r="AJ15" s="54"/>
      <c r="AK15" s="6" t="str">
        <f t="shared" si="11"/>
        <v/>
      </c>
      <c r="AL15" s="54"/>
      <c r="AM15" s="57"/>
      <c r="AN15" s="7" t="str">
        <f t="shared" si="18"/>
        <v/>
      </c>
      <c r="AO15" s="6" t="str">
        <f t="shared" si="19"/>
        <v/>
      </c>
      <c r="AP15" s="8">
        <f t="shared" si="20"/>
        <v>2</v>
      </c>
      <c r="AQ15" s="6">
        <f t="shared" si="21"/>
        <v>28</v>
      </c>
      <c r="AR15" s="8">
        <f t="shared" si="22"/>
        <v>2</v>
      </c>
      <c r="AS15" s="9">
        <f t="shared" si="23"/>
        <v>2</v>
      </c>
      <c r="AT15" s="147" t="s">
        <v>122</v>
      </c>
      <c r="AU15" s="142" t="s">
        <v>95</v>
      </c>
    </row>
    <row r="16" spans="1:47" s="59" customFormat="1" ht="15.75" customHeight="1" x14ac:dyDescent="0.25">
      <c r="A16" s="49" t="s">
        <v>264</v>
      </c>
      <c r="B16" s="179" t="s">
        <v>15</v>
      </c>
      <c r="C16" s="51" t="s">
        <v>57</v>
      </c>
      <c r="D16" s="182"/>
      <c r="E16" s="196" t="str">
        <f t="shared" si="0"/>
        <v/>
      </c>
      <c r="F16" s="100"/>
      <c r="G16" s="196" t="str">
        <f t="shared" si="1"/>
        <v/>
      </c>
      <c r="H16" s="100"/>
      <c r="I16" s="101"/>
      <c r="J16" s="184">
        <v>1</v>
      </c>
      <c r="K16" s="196">
        <f t="shared" si="2"/>
        <v>14</v>
      </c>
      <c r="L16" s="186">
        <v>1</v>
      </c>
      <c r="M16" s="196">
        <f t="shared" si="3"/>
        <v>14</v>
      </c>
      <c r="N16" s="181">
        <v>2</v>
      </c>
      <c r="O16" s="136" t="s">
        <v>15</v>
      </c>
      <c r="P16" s="100"/>
      <c r="Q16" s="196" t="str">
        <f t="shared" si="4"/>
        <v/>
      </c>
      <c r="R16" s="54"/>
      <c r="S16" s="178" t="str">
        <f t="shared" si="5"/>
        <v/>
      </c>
      <c r="T16" s="54"/>
      <c r="U16" s="56"/>
      <c r="V16" s="55"/>
      <c r="W16" s="178" t="str">
        <f t="shared" si="6"/>
        <v/>
      </c>
      <c r="X16" s="54"/>
      <c r="Y16" s="178" t="str">
        <f t="shared" si="7"/>
        <v/>
      </c>
      <c r="Z16" s="54"/>
      <c r="AA16" s="57"/>
      <c r="AB16" s="54"/>
      <c r="AC16" s="6" t="str">
        <f t="shared" si="8"/>
        <v/>
      </c>
      <c r="AD16" s="54"/>
      <c r="AE16" s="6" t="str">
        <f t="shared" si="9"/>
        <v/>
      </c>
      <c r="AF16" s="54"/>
      <c r="AG16" s="56"/>
      <c r="AH16" s="55"/>
      <c r="AI16" s="6" t="str">
        <f t="shared" si="10"/>
        <v/>
      </c>
      <c r="AJ16" s="54"/>
      <c r="AK16" s="6" t="str">
        <f t="shared" si="11"/>
        <v/>
      </c>
      <c r="AL16" s="54"/>
      <c r="AM16" s="57"/>
      <c r="AN16" s="7">
        <f t="shared" si="18"/>
        <v>1</v>
      </c>
      <c r="AO16" s="6">
        <f t="shared" si="19"/>
        <v>14</v>
      </c>
      <c r="AP16" s="8">
        <f t="shared" si="20"/>
        <v>1</v>
      </c>
      <c r="AQ16" s="6">
        <f t="shared" si="21"/>
        <v>14</v>
      </c>
      <c r="AR16" s="8">
        <f t="shared" si="22"/>
        <v>2</v>
      </c>
      <c r="AS16" s="9">
        <f t="shared" si="23"/>
        <v>2</v>
      </c>
      <c r="AT16" s="147" t="s">
        <v>118</v>
      </c>
      <c r="AU16" s="142" t="s">
        <v>91</v>
      </c>
    </row>
    <row r="17" spans="1:47" s="59" customFormat="1" ht="15.75" customHeight="1" x14ac:dyDescent="0.25">
      <c r="A17" s="49" t="s">
        <v>212</v>
      </c>
      <c r="B17" s="179" t="s">
        <v>15</v>
      </c>
      <c r="C17" s="51" t="s">
        <v>58</v>
      </c>
      <c r="D17" s="138"/>
      <c r="E17" s="178" t="str">
        <f t="shared" si="0"/>
        <v/>
      </c>
      <c r="F17" s="100"/>
      <c r="G17" s="178" t="str">
        <f t="shared" si="1"/>
        <v/>
      </c>
      <c r="H17" s="100"/>
      <c r="I17" s="101"/>
      <c r="J17" s="55">
        <v>1</v>
      </c>
      <c r="K17" s="178">
        <f t="shared" si="2"/>
        <v>14</v>
      </c>
      <c r="L17" s="135">
        <v>1</v>
      </c>
      <c r="M17" s="178">
        <f t="shared" si="3"/>
        <v>14</v>
      </c>
      <c r="N17" s="134">
        <v>3</v>
      </c>
      <c r="O17" s="136" t="s">
        <v>137</v>
      </c>
      <c r="P17" s="54"/>
      <c r="Q17" s="178" t="str">
        <f t="shared" si="4"/>
        <v/>
      </c>
      <c r="R17" s="54"/>
      <c r="S17" s="178" t="str">
        <f t="shared" si="5"/>
        <v/>
      </c>
      <c r="T17" s="54"/>
      <c r="U17" s="56"/>
      <c r="V17" s="55"/>
      <c r="W17" s="178" t="str">
        <f t="shared" si="6"/>
        <v/>
      </c>
      <c r="X17" s="54"/>
      <c r="Y17" s="178" t="str">
        <f t="shared" si="7"/>
        <v/>
      </c>
      <c r="Z17" s="54"/>
      <c r="AA17" s="57"/>
      <c r="AB17" s="54"/>
      <c r="AC17" s="6" t="str">
        <f t="shared" si="8"/>
        <v/>
      </c>
      <c r="AD17" s="54"/>
      <c r="AE17" s="6" t="str">
        <f t="shared" si="9"/>
        <v/>
      </c>
      <c r="AF17" s="54"/>
      <c r="AG17" s="56"/>
      <c r="AH17" s="55"/>
      <c r="AI17" s="6" t="str">
        <f t="shared" si="10"/>
        <v/>
      </c>
      <c r="AJ17" s="54"/>
      <c r="AK17" s="6" t="str">
        <f t="shared" si="11"/>
        <v/>
      </c>
      <c r="AL17" s="54"/>
      <c r="AM17" s="57"/>
      <c r="AN17" s="7">
        <f t="shared" si="18"/>
        <v>1</v>
      </c>
      <c r="AO17" s="6">
        <f t="shared" si="19"/>
        <v>14</v>
      </c>
      <c r="AP17" s="8">
        <f t="shared" si="20"/>
        <v>1</v>
      </c>
      <c r="AQ17" s="6">
        <f t="shared" si="21"/>
        <v>14</v>
      </c>
      <c r="AR17" s="8">
        <f t="shared" si="22"/>
        <v>3</v>
      </c>
      <c r="AS17" s="9">
        <f t="shared" si="23"/>
        <v>2</v>
      </c>
      <c r="AT17" s="147" t="s">
        <v>117</v>
      </c>
      <c r="AU17" s="142" t="s">
        <v>96</v>
      </c>
    </row>
    <row r="18" spans="1:47" s="59" customFormat="1" ht="15.75" customHeight="1" x14ac:dyDescent="0.25">
      <c r="A18" s="171" t="s">
        <v>261</v>
      </c>
      <c r="B18" s="180" t="s">
        <v>15</v>
      </c>
      <c r="C18" s="166" t="s">
        <v>262</v>
      </c>
      <c r="D18" s="138"/>
      <c r="E18" s="178" t="str">
        <f t="shared" si="0"/>
        <v/>
      </c>
      <c r="F18" s="100"/>
      <c r="G18" s="178" t="str">
        <f t="shared" si="1"/>
        <v/>
      </c>
      <c r="H18" s="100"/>
      <c r="I18" s="101"/>
      <c r="J18" s="55">
        <v>1</v>
      </c>
      <c r="K18" s="178">
        <f t="shared" si="2"/>
        <v>14</v>
      </c>
      <c r="L18" s="135">
        <v>1</v>
      </c>
      <c r="M18" s="178">
        <f t="shared" si="3"/>
        <v>14</v>
      </c>
      <c r="N18" s="134">
        <v>3</v>
      </c>
      <c r="O18" s="174" t="s">
        <v>135</v>
      </c>
      <c r="P18" s="54"/>
      <c r="Q18" s="178" t="str">
        <f t="shared" si="4"/>
        <v/>
      </c>
      <c r="R18" s="54"/>
      <c r="S18" s="178" t="str">
        <f t="shared" si="5"/>
        <v/>
      </c>
      <c r="T18" s="54"/>
      <c r="U18" s="56"/>
      <c r="V18" s="55"/>
      <c r="W18" s="178" t="str">
        <f t="shared" si="6"/>
        <v/>
      </c>
      <c r="X18" s="54"/>
      <c r="Y18" s="6" t="str">
        <f t="shared" si="7"/>
        <v/>
      </c>
      <c r="Z18" s="54"/>
      <c r="AA18" s="57"/>
      <c r="AB18" s="54"/>
      <c r="AC18" s="6" t="str">
        <f t="shared" si="8"/>
        <v/>
      </c>
      <c r="AD18" s="54"/>
      <c r="AE18" s="6" t="str">
        <f t="shared" si="9"/>
        <v/>
      </c>
      <c r="AF18" s="54"/>
      <c r="AG18" s="56"/>
      <c r="AH18" s="55"/>
      <c r="AI18" s="6" t="str">
        <f t="shared" si="10"/>
        <v/>
      </c>
      <c r="AJ18" s="54"/>
      <c r="AK18" s="6" t="str">
        <f t="shared" si="11"/>
        <v/>
      </c>
      <c r="AL18" s="54"/>
      <c r="AM18" s="57"/>
      <c r="AN18" s="7">
        <f t="shared" si="18"/>
        <v>1</v>
      </c>
      <c r="AO18" s="6">
        <f t="shared" si="19"/>
        <v>14</v>
      </c>
      <c r="AP18" s="8">
        <f t="shared" si="20"/>
        <v>1</v>
      </c>
      <c r="AQ18" s="6">
        <f t="shared" si="21"/>
        <v>14</v>
      </c>
      <c r="AR18" s="8">
        <f t="shared" si="22"/>
        <v>3</v>
      </c>
      <c r="AS18" s="9">
        <f t="shared" si="23"/>
        <v>2</v>
      </c>
      <c r="AT18" s="147" t="s">
        <v>123</v>
      </c>
      <c r="AU18" s="142" t="s">
        <v>97</v>
      </c>
    </row>
    <row r="19" spans="1:47" ht="15.75" customHeight="1" x14ac:dyDescent="0.25">
      <c r="A19" s="49" t="s">
        <v>213</v>
      </c>
      <c r="B19" s="179" t="s">
        <v>15</v>
      </c>
      <c r="C19" s="131" t="s">
        <v>60</v>
      </c>
      <c r="D19" s="138"/>
      <c r="E19" s="178" t="str">
        <f t="shared" si="0"/>
        <v/>
      </c>
      <c r="F19" s="100">
        <v>2</v>
      </c>
      <c r="G19" s="178">
        <f t="shared" si="1"/>
        <v>28</v>
      </c>
      <c r="H19" s="134">
        <v>3</v>
      </c>
      <c r="I19" s="133" t="s">
        <v>135</v>
      </c>
      <c r="J19" s="55"/>
      <c r="K19" s="178" t="str">
        <f t="shared" si="2"/>
        <v/>
      </c>
      <c r="L19" s="54"/>
      <c r="M19" s="178" t="str">
        <f t="shared" si="3"/>
        <v/>
      </c>
      <c r="N19" s="54"/>
      <c r="O19" s="57"/>
      <c r="P19" s="54"/>
      <c r="Q19" s="178" t="str">
        <f t="shared" si="4"/>
        <v/>
      </c>
      <c r="R19" s="54"/>
      <c r="S19" s="178" t="str">
        <f t="shared" si="5"/>
        <v/>
      </c>
      <c r="T19" s="54"/>
      <c r="U19" s="56"/>
      <c r="V19" s="55"/>
      <c r="W19" s="178" t="str">
        <f t="shared" si="6"/>
        <v/>
      </c>
      <c r="X19" s="54"/>
      <c r="Y19" s="6" t="str">
        <f t="shared" si="7"/>
        <v/>
      </c>
      <c r="Z19" s="54"/>
      <c r="AA19" s="57"/>
      <c r="AB19" s="54"/>
      <c r="AC19" s="6" t="str">
        <f t="shared" si="8"/>
        <v/>
      </c>
      <c r="AD19" s="54"/>
      <c r="AE19" s="6" t="str">
        <f t="shared" si="9"/>
        <v/>
      </c>
      <c r="AF19" s="54"/>
      <c r="AG19" s="56"/>
      <c r="AH19" s="55"/>
      <c r="AI19" s="6" t="str">
        <f t="shared" si="10"/>
        <v/>
      </c>
      <c r="AJ19" s="54"/>
      <c r="AK19" s="6" t="str">
        <f t="shared" si="11"/>
        <v/>
      </c>
      <c r="AL19" s="54"/>
      <c r="AM19" s="57"/>
      <c r="AN19" s="7" t="str">
        <f t="shared" si="18"/>
        <v/>
      </c>
      <c r="AO19" s="6" t="str">
        <f t="shared" si="19"/>
        <v/>
      </c>
      <c r="AP19" s="8">
        <f t="shared" si="20"/>
        <v>2</v>
      </c>
      <c r="AQ19" s="6">
        <f t="shared" si="21"/>
        <v>28</v>
      </c>
      <c r="AR19" s="8">
        <f t="shared" si="22"/>
        <v>3</v>
      </c>
      <c r="AS19" s="9">
        <f t="shared" si="23"/>
        <v>2</v>
      </c>
      <c r="AT19" s="147" t="s">
        <v>117</v>
      </c>
      <c r="AU19" s="142" t="s">
        <v>98</v>
      </c>
    </row>
    <row r="20" spans="1:47" ht="15.75" customHeight="1" x14ac:dyDescent="0.25">
      <c r="A20" s="49" t="s">
        <v>214</v>
      </c>
      <c r="B20" s="179" t="s">
        <v>15</v>
      </c>
      <c r="C20" s="131" t="s">
        <v>61</v>
      </c>
      <c r="D20" s="138">
        <v>2</v>
      </c>
      <c r="E20" s="178">
        <f t="shared" si="0"/>
        <v>28</v>
      </c>
      <c r="F20" s="100"/>
      <c r="G20" s="178" t="str">
        <f t="shared" si="1"/>
        <v/>
      </c>
      <c r="H20" s="134">
        <v>2</v>
      </c>
      <c r="I20" s="133" t="s">
        <v>15</v>
      </c>
      <c r="J20" s="55"/>
      <c r="K20" s="178" t="str">
        <f t="shared" si="2"/>
        <v/>
      </c>
      <c r="L20" s="54"/>
      <c r="M20" s="178" t="str">
        <f t="shared" si="3"/>
        <v/>
      </c>
      <c r="N20" s="54"/>
      <c r="O20" s="57"/>
      <c r="P20" s="54"/>
      <c r="Q20" s="178" t="str">
        <f t="shared" si="4"/>
        <v/>
      </c>
      <c r="R20" s="54"/>
      <c r="S20" s="178" t="str">
        <f t="shared" si="5"/>
        <v/>
      </c>
      <c r="T20" s="54"/>
      <c r="U20" s="56"/>
      <c r="V20" s="55"/>
      <c r="W20" s="178" t="str">
        <f t="shared" si="6"/>
        <v/>
      </c>
      <c r="X20" s="54"/>
      <c r="Y20" s="6" t="str">
        <f t="shared" si="7"/>
        <v/>
      </c>
      <c r="Z20" s="54"/>
      <c r="AA20" s="57"/>
      <c r="AB20" s="54"/>
      <c r="AC20" s="6" t="str">
        <f t="shared" si="8"/>
        <v/>
      </c>
      <c r="AD20" s="54"/>
      <c r="AE20" s="6" t="str">
        <f t="shared" si="9"/>
        <v/>
      </c>
      <c r="AF20" s="54"/>
      <c r="AG20" s="56"/>
      <c r="AH20" s="55"/>
      <c r="AI20" s="6" t="str">
        <f t="shared" si="10"/>
        <v/>
      </c>
      <c r="AJ20" s="54"/>
      <c r="AK20" s="6" t="str">
        <f t="shared" si="11"/>
        <v/>
      </c>
      <c r="AL20" s="54"/>
      <c r="AM20" s="57"/>
      <c r="AN20" s="7">
        <f t="shared" si="18"/>
        <v>2</v>
      </c>
      <c r="AO20" s="6">
        <f t="shared" si="19"/>
        <v>28</v>
      </c>
      <c r="AP20" s="8" t="str">
        <f t="shared" si="20"/>
        <v/>
      </c>
      <c r="AQ20" s="6" t="str">
        <f t="shared" si="21"/>
        <v/>
      </c>
      <c r="AR20" s="8">
        <f t="shared" si="22"/>
        <v>2</v>
      </c>
      <c r="AS20" s="9">
        <f t="shared" si="23"/>
        <v>2</v>
      </c>
      <c r="AT20" s="147" t="s">
        <v>124</v>
      </c>
      <c r="AU20" s="142" t="s">
        <v>99</v>
      </c>
    </row>
    <row r="21" spans="1:47" ht="15.75" customHeight="1" x14ac:dyDescent="0.25">
      <c r="A21" s="49" t="s">
        <v>215</v>
      </c>
      <c r="B21" s="179" t="s">
        <v>15</v>
      </c>
      <c r="C21" s="131" t="s">
        <v>62</v>
      </c>
      <c r="D21" s="138">
        <v>2</v>
      </c>
      <c r="E21" s="178">
        <f t="shared" si="0"/>
        <v>28</v>
      </c>
      <c r="F21" s="100"/>
      <c r="G21" s="178" t="str">
        <f t="shared" si="1"/>
        <v/>
      </c>
      <c r="H21" s="54">
        <v>2</v>
      </c>
      <c r="I21" s="56" t="s">
        <v>15</v>
      </c>
      <c r="J21" s="55"/>
      <c r="K21" s="178" t="str">
        <f t="shared" si="2"/>
        <v/>
      </c>
      <c r="L21" s="54"/>
      <c r="M21" s="178" t="str">
        <f t="shared" si="3"/>
        <v/>
      </c>
      <c r="N21" s="54"/>
      <c r="O21" s="57"/>
      <c r="P21" s="54"/>
      <c r="Q21" s="178" t="str">
        <f t="shared" si="4"/>
        <v/>
      </c>
      <c r="R21" s="54"/>
      <c r="S21" s="178" t="str">
        <f t="shared" si="5"/>
        <v/>
      </c>
      <c r="T21" s="54"/>
      <c r="U21" s="56"/>
      <c r="V21" s="55"/>
      <c r="W21" s="178" t="str">
        <f t="shared" si="6"/>
        <v/>
      </c>
      <c r="X21" s="54"/>
      <c r="Y21" s="6" t="str">
        <f t="shared" si="7"/>
        <v/>
      </c>
      <c r="Z21" s="54"/>
      <c r="AA21" s="57"/>
      <c r="AB21" s="54"/>
      <c r="AC21" s="6" t="str">
        <f t="shared" si="8"/>
        <v/>
      </c>
      <c r="AD21" s="54"/>
      <c r="AE21" s="6" t="str">
        <f t="shared" si="9"/>
        <v/>
      </c>
      <c r="AF21" s="54"/>
      <c r="AG21" s="56"/>
      <c r="AH21" s="55"/>
      <c r="AI21" s="6" t="str">
        <f t="shared" si="10"/>
        <v/>
      </c>
      <c r="AJ21" s="54"/>
      <c r="AK21" s="6" t="str">
        <f t="shared" si="11"/>
        <v/>
      </c>
      <c r="AL21" s="54"/>
      <c r="AM21" s="57"/>
      <c r="AN21" s="7">
        <f t="shared" si="18"/>
        <v>2</v>
      </c>
      <c r="AO21" s="6">
        <f t="shared" si="19"/>
        <v>28</v>
      </c>
      <c r="AP21" s="8" t="str">
        <f t="shared" si="20"/>
        <v/>
      </c>
      <c r="AQ21" s="6" t="str">
        <f t="shared" si="21"/>
        <v/>
      </c>
      <c r="AR21" s="8">
        <f t="shared" si="22"/>
        <v>2</v>
      </c>
      <c r="AS21" s="9">
        <f t="shared" si="23"/>
        <v>2</v>
      </c>
      <c r="AT21" s="147" t="s">
        <v>273</v>
      </c>
      <c r="AU21" s="142" t="s">
        <v>100</v>
      </c>
    </row>
    <row r="22" spans="1:47" ht="15.75" customHeight="1" x14ac:dyDescent="0.25">
      <c r="A22" s="49" t="s">
        <v>251</v>
      </c>
      <c r="B22" s="179" t="s">
        <v>15</v>
      </c>
      <c r="C22" s="131" t="s">
        <v>63</v>
      </c>
      <c r="D22" s="138">
        <v>2</v>
      </c>
      <c r="E22" s="178">
        <f t="shared" si="0"/>
        <v>28</v>
      </c>
      <c r="F22" s="100"/>
      <c r="G22" s="178" t="str">
        <f t="shared" si="1"/>
        <v/>
      </c>
      <c r="H22" s="134">
        <v>2</v>
      </c>
      <c r="I22" s="133" t="s">
        <v>15</v>
      </c>
      <c r="J22" s="55"/>
      <c r="K22" s="178" t="str">
        <f t="shared" si="2"/>
        <v/>
      </c>
      <c r="L22" s="54"/>
      <c r="M22" s="178" t="str">
        <f t="shared" si="3"/>
        <v/>
      </c>
      <c r="N22" s="54"/>
      <c r="O22" s="57"/>
      <c r="P22" s="54"/>
      <c r="Q22" s="178" t="str">
        <f t="shared" si="4"/>
        <v/>
      </c>
      <c r="R22" s="54"/>
      <c r="S22" s="178" t="str">
        <f t="shared" si="5"/>
        <v/>
      </c>
      <c r="T22" s="54"/>
      <c r="U22" s="56"/>
      <c r="V22" s="55"/>
      <c r="W22" s="178" t="str">
        <f t="shared" si="6"/>
        <v/>
      </c>
      <c r="X22" s="54"/>
      <c r="Y22" s="6" t="str">
        <f t="shared" si="7"/>
        <v/>
      </c>
      <c r="Z22" s="54"/>
      <c r="AA22" s="57"/>
      <c r="AB22" s="54"/>
      <c r="AC22" s="6" t="str">
        <f t="shared" si="8"/>
        <v/>
      </c>
      <c r="AD22" s="54"/>
      <c r="AE22" s="6" t="str">
        <f t="shared" si="9"/>
        <v/>
      </c>
      <c r="AF22" s="54"/>
      <c r="AG22" s="56"/>
      <c r="AH22" s="55"/>
      <c r="AI22" s="6" t="str">
        <f t="shared" si="10"/>
        <v/>
      </c>
      <c r="AJ22" s="54"/>
      <c r="AK22" s="6" t="str">
        <f t="shared" si="11"/>
        <v/>
      </c>
      <c r="AL22" s="54"/>
      <c r="AM22" s="57"/>
      <c r="AN22" s="7">
        <f t="shared" si="18"/>
        <v>2</v>
      </c>
      <c r="AO22" s="6">
        <f t="shared" si="19"/>
        <v>28</v>
      </c>
      <c r="AP22" s="8" t="str">
        <f t="shared" si="20"/>
        <v/>
      </c>
      <c r="AQ22" s="6" t="str">
        <f t="shared" si="21"/>
        <v/>
      </c>
      <c r="AR22" s="8">
        <f t="shared" si="22"/>
        <v>2</v>
      </c>
      <c r="AS22" s="9">
        <f t="shared" si="23"/>
        <v>2</v>
      </c>
      <c r="AT22" s="147" t="s">
        <v>148</v>
      </c>
      <c r="AU22" s="142" t="s">
        <v>175</v>
      </c>
    </row>
    <row r="23" spans="1:47" ht="15.75" customHeight="1" x14ac:dyDescent="0.25">
      <c r="A23" s="49" t="s">
        <v>216</v>
      </c>
      <c r="B23" s="179" t="s">
        <v>15</v>
      </c>
      <c r="C23" s="131" t="s">
        <v>176</v>
      </c>
      <c r="D23" s="138">
        <v>2</v>
      </c>
      <c r="E23" s="178">
        <f t="shared" si="0"/>
        <v>28</v>
      </c>
      <c r="F23" s="100"/>
      <c r="G23" s="178" t="str">
        <f t="shared" si="1"/>
        <v/>
      </c>
      <c r="H23" s="134">
        <v>2</v>
      </c>
      <c r="I23" s="133" t="s">
        <v>72</v>
      </c>
      <c r="J23" s="55"/>
      <c r="K23" s="178" t="str">
        <f t="shared" si="2"/>
        <v/>
      </c>
      <c r="L23" s="54"/>
      <c r="M23" s="178" t="str">
        <f t="shared" si="3"/>
        <v/>
      </c>
      <c r="N23" s="54"/>
      <c r="O23" s="57"/>
      <c r="P23" s="54"/>
      <c r="Q23" s="178" t="str">
        <f t="shared" si="4"/>
        <v/>
      </c>
      <c r="R23" s="54"/>
      <c r="S23" s="178" t="str">
        <f t="shared" si="5"/>
        <v/>
      </c>
      <c r="T23" s="54"/>
      <c r="U23" s="56"/>
      <c r="V23" s="55"/>
      <c r="W23" s="178" t="str">
        <f t="shared" si="6"/>
        <v/>
      </c>
      <c r="X23" s="54"/>
      <c r="Y23" s="6" t="str">
        <f t="shared" si="7"/>
        <v/>
      </c>
      <c r="Z23" s="54"/>
      <c r="AA23" s="57"/>
      <c r="AB23" s="54"/>
      <c r="AC23" s="6" t="str">
        <f t="shared" si="8"/>
        <v/>
      </c>
      <c r="AD23" s="54"/>
      <c r="AE23" s="6" t="str">
        <f t="shared" si="9"/>
        <v/>
      </c>
      <c r="AF23" s="54"/>
      <c r="AG23" s="56"/>
      <c r="AH23" s="55"/>
      <c r="AI23" s="6" t="str">
        <f t="shared" si="10"/>
        <v/>
      </c>
      <c r="AJ23" s="54"/>
      <c r="AK23" s="6" t="str">
        <f t="shared" si="11"/>
        <v/>
      </c>
      <c r="AL23" s="54"/>
      <c r="AM23" s="57"/>
      <c r="AN23" s="7">
        <f t="shared" si="18"/>
        <v>2</v>
      </c>
      <c r="AO23" s="6">
        <f t="shared" si="19"/>
        <v>28</v>
      </c>
      <c r="AP23" s="8" t="str">
        <f t="shared" si="20"/>
        <v/>
      </c>
      <c r="AQ23" s="6" t="str">
        <f t="shared" si="21"/>
        <v/>
      </c>
      <c r="AR23" s="8">
        <f t="shared" si="22"/>
        <v>2</v>
      </c>
      <c r="AS23" s="9">
        <f t="shared" si="23"/>
        <v>2</v>
      </c>
      <c r="AT23" s="147" t="s">
        <v>131</v>
      </c>
      <c r="AU23" s="142" t="s">
        <v>101</v>
      </c>
    </row>
    <row r="24" spans="1:47" ht="15.75" customHeight="1" x14ac:dyDescent="0.25">
      <c r="A24" s="49" t="s">
        <v>217</v>
      </c>
      <c r="B24" s="179" t="s">
        <v>15</v>
      </c>
      <c r="C24" s="131" t="s">
        <v>64</v>
      </c>
      <c r="D24" s="138"/>
      <c r="E24" s="178" t="str">
        <f t="shared" si="0"/>
        <v/>
      </c>
      <c r="F24" s="100"/>
      <c r="G24" s="178" t="str">
        <f t="shared" si="1"/>
        <v/>
      </c>
      <c r="H24" s="100"/>
      <c r="I24" s="101"/>
      <c r="J24" s="55">
        <v>1</v>
      </c>
      <c r="K24" s="178">
        <f t="shared" si="2"/>
        <v>14</v>
      </c>
      <c r="L24" s="135">
        <v>1</v>
      </c>
      <c r="M24" s="178">
        <f t="shared" si="3"/>
        <v>14</v>
      </c>
      <c r="N24" s="134">
        <v>3</v>
      </c>
      <c r="O24" s="136" t="s">
        <v>146</v>
      </c>
      <c r="P24" s="54"/>
      <c r="Q24" s="178" t="str">
        <f t="shared" si="4"/>
        <v/>
      </c>
      <c r="R24" s="54"/>
      <c r="S24" s="178" t="str">
        <f t="shared" si="5"/>
        <v/>
      </c>
      <c r="T24" s="54"/>
      <c r="U24" s="56"/>
      <c r="V24" s="55"/>
      <c r="W24" s="6" t="str">
        <f t="shared" si="6"/>
        <v/>
      </c>
      <c r="X24" s="54"/>
      <c r="Y24" s="6" t="str">
        <f t="shared" si="7"/>
        <v/>
      </c>
      <c r="Z24" s="54"/>
      <c r="AA24" s="57"/>
      <c r="AB24" s="54"/>
      <c r="AC24" s="6" t="str">
        <f t="shared" si="8"/>
        <v/>
      </c>
      <c r="AD24" s="54"/>
      <c r="AE24" s="6" t="str">
        <f t="shared" si="9"/>
        <v/>
      </c>
      <c r="AF24" s="54"/>
      <c r="AG24" s="56"/>
      <c r="AH24" s="55"/>
      <c r="AI24" s="6" t="str">
        <f t="shared" si="10"/>
        <v/>
      </c>
      <c r="AJ24" s="54"/>
      <c r="AK24" s="6" t="str">
        <f t="shared" si="11"/>
        <v/>
      </c>
      <c r="AL24" s="54"/>
      <c r="AM24" s="57"/>
      <c r="AN24" s="7">
        <f t="shared" si="18"/>
        <v>1</v>
      </c>
      <c r="AO24" s="6">
        <f t="shared" si="19"/>
        <v>14</v>
      </c>
      <c r="AP24" s="8">
        <f t="shared" si="20"/>
        <v>1</v>
      </c>
      <c r="AQ24" s="6">
        <f t="shared" si="21"/>
        <v>14</v>
      </c>
      <c r="AR24" s="8">
        <f t="shared" si="22"/>
        <v>3</v>
      </c>
      <c r="AS24" s="9">
        <f t="shared" si="23"/>
        <v>2</v>
      </c>
      <c r="AT24" s="147" t="s">
        <v>125</v>
      </c>
      <c r="AU24" s="142" t="s">
        <v>102</v>
      </c>
    </row>
    <row r="25" spans="1:47" ht="15.75" customHeight="1" x14ac:dyDescent="0.25">
      <c r="A25" s="49" t="s">
        <v>218</v>
      </c>
      <c r="B25" s="179" t="s">
        <v>15</v>
      </c>
      <c r="C25" s="131" t="s">
        <v>65</v>
      </c>
      <c r="D25" s="138"/>
      <c r="E25" s="178" t="str">
        <f t="shared" si="0"/>
        <v/>
      </c>
      <c r="F25" s="100"/>
      <c r="G25" s="178" t="str">
        <f t="shared" si="1"/>
        <v/>
      </c>
      <c r="H25" s="100"/>
      <c r="I25" s="101"/>
      <c r="J25" s="55">
        <v>2</v>
      </c>
      <c r="K25" s="178">
        <f t="shared" si="2"/>
        <v>28</v>
      </c>
      <c r="L25" s="135"/>
      <c r="M25" s="178" t="str">
        <f t="shared" si="3"/>
        <v/>
      </c>
      <c r="N25" s="134">
        <v>2</v>
      </c>
      <c r="O25" s="136" t="s">
        <v>15</v>
      </c>
      <c r="P25" s="54"/>
      <c r="Q25" s="178" t="str">
        <f t="shared" si="4"/>
        <v/>
      </c>
      <c r="R25" s="54"/>
      <c r="S25" s="178" t="str">
        <f t="shared" si="5"/>
        <v/>
      </c>
      <c r="T25" s="54"/>
      <c r="U25" s="56"/>
      <c r="V25" s="55"/>
      <c r="W25" s="6" t="str">
        <f t="shared" si="6"/>
        <v/>
      </c>
      <c r="X25" s="54"/>
      <c r="Y25" s="6" t="str">
        <f t="shared" si="7"/>
        <v/>
      </c>
      <c r="Z25" s="54"/>
      <c r="AA25" s="57"/>
      <c r="AB25" s="54"/>
      <c r="AC25" s="6" t="str">
        <f t="shared" si="8"/>
        <v/>
      </c>
      <c r="AD25" s="54"/>
      <c r="AE25" s="6" t="str">
        <f t="shared" si="9"/>
        <v/>
      </c>
      <c r="AF25" s="54"/>
      <c r="AG25" s="56"/>
      <c r="AH25" s="55"/>
      <c r="AI25" s="6" t="str">
        <f t="shared" si="10"/>
        <v/>
      </c>
      <c r="AJ25" s="54"/>
      <c r="AK25" s="6" t="str">
        <f t="shared" si="11"/>
        <v/>
      </c>
      <c r="AL25" s="54"/>
      <c r="AM25" s="57"/>
      <c r="AN25" s="7">
        <f t="shared" si="18"/>
        <v>2</v>
      </c>
      <c r="AO25" s="6">
        <f t="shared" si="19"/>
        <v>28</v>
      </c>
      <c r="AP25" s="8" t="str">
        <f t="shared" si="20"/>
        <v/>
      </c>
      <c r="AQ25" s="6" t="str">
        <f t="shared" si="21"/>
        <v/>
      </c>
      <c r="AR25" s="8">
        <f t="shared" si="22"/>
        <v>2</v>
      </c>
      <c r="AS25" s="9">
        <f t="shared" si="23"/>
        <v>2</v>
      </c>
      <c r="AT25" s="147" t="s">
        <v>126</v>
      </c>
      <c r="AU25" s="142" t="s">
        <v>132</v>
      </c>
    </row>
    <row r="26" spans="1:47" ht="15.75" customHeight="1" x14ac:dyDescent="0.25">
      <c r="A26" s="49" t="s">
        <v>219</v>
      </c>
      <c r="B26" s="179" t="s">
        <v>15</v>
      </c>
      <c r="C26" s="131" t="s">
        <v>163</v>
      </c>
      <c r="D26" s="138"/>
      <c r="E26" s="178" t="str">
        <f t="shared" si="0"/>
        <v/>
      </c>
      <c r="F26" s="100"/>
      <c r="G26" s="178" t="str">
        <f t="shared" si="1"/>
        <v/>
      </c>
      <c r="H26" s="100"/>
      <c r="I26" s="101"/>
      <c r="J26" s="55">
        <v>1</v>
      </c>
      <c r="K26" s="178">
        <f t="shared" si="2"/>
        <v>14</v>
      </c>
      <c r="L26" s="135">
        <v>1</v>
      </c>
      <c r="M26" s="178">
        <f t="shared" si="3"/>
        <v>14</v>
      </c>
      <c r="N26" s="134">
        <v>3</v>
      </c>
      <c r="O26" s="136" t="s">
        <v>146</v>
      </c>
      <c r="P26" s="54"/>
      <c r="Q26" s="178" t="str">
        <f t="shared" si="4"/>
        <v/>
      </c>
      <c r="R26" s="54"/>
      <c r="S26" s="178" t="str">
        <f t="shared" si="5"/>
        <v/>
      </c>
      <c r="T26" s="54"/>
      <c r="U26" s="56"/>
      <c r="V26" s="55"/>
      <c r="W26" s="6" t="str">
        <f t="shared" si="6"/>
        <v/>
      </c>
      <c r="X26" s="54"/>
      <c r="Y26" s="6" t="str">
        <f t="shared" si="7"/>
        <v/>
      </c>
      <c r="Z26" s="54"/>
      <c r="AA26" s="57"/>
      <c r="AB26" s="54"/>
      <c r="AC26" s="6" t="str">
        <f t="shared" si="8"/>
        <v/>
      </c>
      <c r="AD26" s="54"/>
      <c r="AE26" s="6" t="str">
        <f t="shared" si="9"/>
        <v/>
      </c>
      <c r="AF26" s="54"/>
      <c r="AG26" s="56"/>
      <c r="AH26" s="55"/>
      <c r="AI26" s="6" t="str">
        <f t="shared" si="10"/>
        <v/>
      </c>
      <c r="AJ26" s="54"/>
      <c r="AK26" s="6" t="str">
        <f t="shared" si="11"/>
        <v/>
      </c>
      <c r="AL26" s="54"/>
      <c r="AM26" s="57"/>
      <c r="AN26" s="7">
        <f t="shared" si="18"/>
        <v>1</v>
      </c>
      <c r="AO26" s="6">
        <f t="shared" si="19"/>
        <v>14</v>
      </c>
      <c r="AP26" s="8">
        <f t="shared" si="20"/>
        <v>1</v>
      </c>
      <c r="AQ26" s="6">
        <f t="shared" si="21"/>
        <v>14</v>
      </c>
      <c r="AR26" s="8">
        <f t="shared" si="22"/>
        <v>3</v>
      </c>
      <c r="AS26" s="9">
        <f t="shared" si="23"/>
        <v>2</v>
      </c>
      <c r="AT26" s="147" t="s">
        <v>127</v>
      </c>
      <c r="AU26" s="142" t="s">
        <v>103</v>
      </c>
    </row>
    <row r="27" spans="1:47" ht="14.25" customHeight="1" x14ac:dyDescent="0.25">
      <c r="A27" s="170" t="s">
        <v>252</v>
      </c>
      <c r="B27" s="179" t="s">
        <v>15</v>
      </c>
      <c r="C27" s="169" t="s">
        <v>66</v>
      </c>
      <c r="D27" s="138"/>
      <c r="E27" s="178" t="str">
        <f t="shared" si="0"/>
        <v/>
      </c>
      <c r="F27" s="100"/>
      <c r="G27" s="178" t="str">
        <f t="shared" si="1"/>
        <v/>
      </c>
      <c r="H27" s="100"/>
      <c r="I27" s="101"/>
      <c r="J27" s="55"/>
      <c r="K27" s="178" t="str">
        <f t="shared" si="2"/>
        <v/>
      </c>
      <c r="L27" s="54"/>
      <c r="M27" s="178" t="str">
        <f t="shared" si="3"/>
        <v/>
      </c>
      <c r="N27" s="54"/>
      <c r="O27" s="57"/>
      <c r="P27" s="54">
        <v>1</v>
      </c>
      <c r="Q27" s="178">
        <f t="shared" si="4"/>
        <v>14</v>
      </c>
      <c r="R27" s="54">
        <v>1</v>
      </c>
      <c r="S27" s="178">
        <f t="shared" si="5"/>
        <v>14</v>
      </c>
      <c r="T27" s="134">
        <v>2</v>
      </c>
      <c r="U27" s="133" t="s">
        <v>135</v>
      </c>
      <c r="V27" s="55"/>
      <c r="W27" s="6" t="str">
        <f t="shared" si="6"/>
        <v/>
      </c>
      <c r="X27" s="54"/>
      <c r="Y27" s="6" t="str">
        <f t="shared" si="7"/>
        <v/>
      </c>
      <c r="Z27" s="54"/>
      <c r="AA27" s="57"/>
      <c r="AB27" s="54"/>
      <c r="AC27" s="6" t="str">
        <f t="shared" si="8"/>
        <v/>
      </c>
      <c r="AD27" s="54"/>
      <c r="AE27" s="6" t="str">
        <f t="shared" si="9"/>
        <v/>
      </c>
      <c r="AF27" s="54"/>
      <c r="AG27" s="56"/>
      <c r="AH27" s="55"/>
      <c r="AI27" s="6" t="str">
        <f t="shared" si="10"/>
        <v/>
      </c>
      <c r="AJ27" s="54"/>
      <c r="AK27" s="6" t="str">
        <f t="shared" si="11"/>
        <v/>
      </c>
      <c r="AL27" s="54"/>
      <c r="AM27" s="57"/>
      <c r="AN27" s="7">
        <f t="shared" si="18"/>
        <v>1</v>
      </c>
      <c r="AO27" s="6">
        <f t="shared" si="19"/>
        <v>14</v>
      </c>
      <c r="AP27" s="8">
        <f t="shared" si="20"/>
        <v>1</v>
      </c>
      <c r="AQ27" s="6">
        <f t="shared" si="21"/>
        <v>14</v>
      </c>
      <c r="AR27" s="8">
        <f t="shared" si="22"/>
        <v>2</v>
      </c>
      <c r="AS27" s="9">
        <f t="shared" si="23"/>
        <v>2</v>
      </c>
      <c r="AT27" s="147" t="s">
        <v>124</v>
      </c>
      <c r="AU27" s="142" t="s">
        <v>99</v>
      </c>
    </row>
    <row r="28" spans="1:47" ht="15.75" customHeight="1" x14ac:dyDescent="0.25">
      <c r="A28" s="164" t="s">
        <v>220</v>
      </c>
      <c r="B28" s="179" t="s">
        <v>15</v>
      </c>
      <c r="C28" s="169" t="s">
        <v>67</v>
      </c>
      <c r="D28" s="138"/>
      <c r="E28" s="178" t="str">
        <f t="shared" si="0"/>
        <v/>
      </c>
      <c r="F28" s="100"/>
      <c r="G28" s="178" t="str">
        <f t="shared" si="1"/>
        <v/>
      </c>
      <c r="H28" s="100"/>
      <c r="I28" s="101"/>
      <c r="J28" s="55"/>
      <c r="K28" s="178" t="str">
        <f t="shared" si="2"/>
        <v/>
      </c>
      <c r="L28" s="54"/>
      <c r="M28" s="178" t="str">
        <f t="shared" si="3"/>
        <v/>
      </c>
      <c r="N28" s="54"/>
      <c r="O28" s="57"/>
      <c r="P28" s="54">
        <v>2</v>
      </c>
      <c r="Q28" s="178">
        <f t="shared" si="4"/>
        <v>28</v>
      </c>
      <c r="R28" s="54"/>
      <c r="S28" s="178" t="str">
        <f t="shared" si="5"/>
        <v/>
      </c>
      <c r="T28" s="134">
        <v>2</v>
      </c>
      <c r="U28" s="133" t="s">
        <v>15</v>
      </c>
      <c r="V28" s="55"/>
      <c r="W28" s="6" t="str">
        <f t="shared" si="6"/>
        <v/>
      </c>
      <c r="X28" s="54"/>
      <c r="Y28" s="6" t="str">
        <f t="shared" si="7"/>
        <v/>
      </c>
      <c r="Z28" s="54"/>
      <c r="AA28" s="57"/>
      <c r="AB28" s="54"/>
      <c r="AC28" s="6" t="str">
        <f t="shared" si="8"/>
        <v/>
      </c>
      <c r="AD28" s="54"/>
      <c r="AE28" s="6" t="str">
        <f t="shared" si="9"/>
        <v/>
      </c>
      <c r="AF28" s="54"/>
      <c r="AG28" s="56"/>
      <c r="AH28" s="55"/>
      <c r="AI28" s="6" t="str">
        <f t="shared" si="10"/>
        <v/>
      </c>
      <c r="AJ28" s="54"/>
      <c r="AK28" s="6" t="str">
        <f t="shared" si="11"/>
        <v/>
      </c>
      <c r="AL28" s="54"/>
      <c r="AM28" s="57"/>
      <c r="AN28" s="7">
        <f t="shared" si="18"/>
        <v>2</v>
      </c>
      <c r="AO28" s="6">
        <f t="shared" si="19"/>
        <v>28</v>
      </c>
      <c r="AP28" s="8" t="str">
        <f t="shared" si="20"/>
        <v/>
      </c>
      <c r="AQ28" s="6" t="str">
        <f t="shared" si="21"/>
        <v/>
      </c>
      <c r="AR28" s="8">
        <f t="shared" si="22"/>
        <v>2</v>
      </c>
      <c r="AS28" s="9">
        <f t="shared" si="23"/>
        <v>2</v>
      </c>
      <c r="AT28" s="147" t="s">
        <v>126</v>
      </c>
      <c r="AU28" s="142" t="s">
        <v>132</v>
      </c>
    </row>
    <row r="29" spans="1:47" ht="15.75" customHeight="1" x14ac:dyDescent="0.25">
      <c r="A29" s="218" t="s">
        <v>290</v>
      </c>
      <c r="B29" s="179" t="s">
        <v>15</v>
      </c>
      <c r="C29" s="131" t="s">
        <v>68</v>
      </c>
      <c r="D29" s="138"/>
      <c r="E29" s="178" t="str">
        <f t="shared" si="0"/>
        <v/>
      </c>
      <c r="F29" s="100"/>
      <c r="G29" s="178" t="str">
        <f t="shared" si="1"/>
        <v/>
      </c>
      <c r="H29" s="100"/>
      <c r="I29" s="101"/>
      <c r="J29" s="55"/>
      <c r="K29" s="178" t="str">
        <f t="shared" si="2"/>
        <v/>
      </c>
      <c r="L29" s="54"/>
      <c r="M29" s="178" t="str">
        <f t="shared" si="3"/>
        <v/>
      </c>
      <c r="N29" s="54"/>
      <c r="O29" s="57"/>
      <c r="P29" s="54">
        <v>2</v>
      </c>
      <c r="Q29" s="178">
        <f t="shared" si="4"/>
        <v>28</v>
      </c>
      <c r="R29" s="54"/>
      <c r="S29" s="178" t="str">
        <f t="shared" si="5"/>
        <v/>
      </c>
      <c r="T29" s="134">
        <v>2</v>
      </c>
      <c r="U29" s="133" t="s">
        <v>15</v>
      </c>
      <c r="V29" s="55"/>
      <c r="W29" s="6" t="str">
        <f t="shared" si="6"/>
        <v/>
      </c>
      <c r="X29" s="54"/>
      <c r="Y29" s="6" t="str">
        <f t="shared" si="7"/>
        <v/>
      </c>
      <c r="Z29" s="54"/>
      <c r="AA29" s="57"/>
      <c r="AB29" s="54"/>
      <c r="AC29" s="6" t="str">
        <f t="shared" si="8"/>
        <v/>
      </c>
      <c r="AD29" s="54"/>
      <c r="AE29" s="6" t="str">
        <f t="shared" si="9"/>
        <v/>
      </c>
      <c r="AF29" s="54"/>
      <c r="AG29" s="56"/>
      <c r="AH29" s="55"/>
      <c r="AI29" s="6" t="str">
        <f t="shared" si="10"/>
        <v/>
      </c>
      <c r="AJ29" s="54"/>
      <c r="AK29" s="6" t="str">
        <f t="shared" si="11"/>
        <v/>
      </c>
      <c r="AL29" s="54"/>
      <c r="AM29" s="57"/>
      <c r="AN29" s="7">
        <f t="shared" si="18"/>
        <v>2</v>
      </c>
      <c r="AO29" s="6">
        <f t="shared" si="19"/>
        <v>28</v>
      </c>
      <c r="AP29" s="8" t="str">
        <f t="shared" si="20"/>
        <v/>
      </c>
      <c r="AQ29" s="6" t="str">
        <f t="shared" si="21"/>
        <v/>
      </c>
      <c r="AR29" s="8">
        <f t="shared" si="22"/>
        <v>2</v>
      </c>
      <c r="AS29" s="9">
        <f t="shared" si="23"/>
        <v>2</v>
      </c>
      <c r="AT29" s="147" t="s">
        <v>119</v>
      </c>
      <c r="AU29" s="142" t="s">
        <v>92</v>
      </c>
    </row>
    <row r="30" spans="1:47" ht="15.75" customHeight="1" x14ac:dyDescent="0.25">
      <c r="A30" s="49" t="s">
        <v>221</v>
      </c>
      <c r="B30" s="179" t="s">
        <v>15</v>
      </c>
      <c r="C30" s="131" t="s">
        <v>69</v>
      </c>
      <c r="D30" s="138"/>
      <c r="E30" s="178" t="str">
        <f t="shared" si="0"/>
        <v/>
      </c>
      <c r="F30" s="100"/>
      <c r="G30" s="178" t="str">
        <f t="shared" si="1"/>
        <v/>
      </c>
      <c r="H30" s="100"/>
      <c r="I30" s="101"/>
      <c r="J30" s="55"/>
      <c r="K30" s="178" t="str">
        <f t="shared" si="2"/>
        <v/>
      </c>
      <c r="L30" s="54"/>
      <c r="M30" s="178" t="str">
        <f t="shared" si="3"/>
        <v/>
      </c>
      <c r="N30" s="54"/>
      <c r="O30" s="57"/>
      <c r="P30" s="54">
        <v>2</v>
      </c>
      <c r="Q30" s="178">
        <f t="shared" si="4"/>
        <v>28</v>
      </c>
      <c r="R30" s="54">
        <v>1</v>
      </c>
      <c r="S30" s="178">
        <f t="shared" si="5"/>
        <v>14</v>
      </c>
      <c r="T30" s="134">
        <v>3</v>
      </c>
      <c r="U30" s="133" t="s">
        <v>15</v>
      </c>
      <c r="V30" s="55"/>
      <c r="W30" s="6" t="str">
        <f t="shared" si="6"/>
        <v/>
      </c>
      <c r="X30" s="54"/>
      <c r="Y30" s="6" t="str">
        <f t="shared" si="7"/>
        <v/>
      </c>
      <c r="Z30" s="54"/>
      <c r="AA30" s="57"/>
      <c r="AB30" s="54"/>
      <c r="AC30" s="6" t="str">
        <f t="shared" si="8"/>
        <v/>
      </c>
      <c r="AD30" s="54"/>
      <c r="AE30" s="6" t="str">
        <f t="shared" si="9"/>
        <v/>
      </c>
      <c r="AF30" s="54"/>
      <c r="AG30" s="56"/>
      <c r="AH30" s="55"/>
      <c r="AI30" s="6" t="str">
        <f t="shared" si="10"/>
        <v/>
      </c>
      <c r="AJ30" s="54"/>
      <c r="AK30" s="6" t="str">
        <f t="shared" si="11"/>
        <v/>
      </c>
      <c r="AL30" s="54"/>
      <c r="AM30" s="57"/>
      <c r="AN30" s="7">
        <f t="shared" si="18"/>
        <v>2</v>
      </c>
      <c r="AO30" s="6">
        <f t="shared" si="19"/>
        <v>28</v>
      </c>
      <c r="AP30" s="8">
        <f t="shared" si="20"/>
        <v>1</v>
      </c>
      <c r="AQ30" s="6">
        <f t="shared" si="21"/>
        <v>14</v>
      </c>
      <c r="AR30" s="8">
        <f t="shared" si="22"/>
        <v>3</v>
      </c>
      <c r="AS30" s="9">
        <f t="shared" si="23"/>
        <v>3</v>
      </c>
      <c r="AT30" s="147" t="s">
        <v>133</v>
      </c>
      <c r="AU30" s="142" t="s">
        <v>104</v>
      </c>
    </row>
    <row r="31" spans="1:47" ht="15.75" customHeight="1" x14ac:dyDescent="0.25">
      <c r="A31" s="49" t="s">
        <v>222</v>
      </c>
      <c r="B31" s="179" t="s">
        <v>15</v>
      </c>
      <c r="C31" s="131" t="s">
        <v>70</v>
      </c>
      <c r="D31" s="138"/>
      <c r="E31" s="178" t="str">
        <f t="shared" si="0"/>
        <v/>
      </c>
      <c r="F31" s="100"/>
      <c r="G31" s="178" t="str">
        <f t="shared" si="1"/>
        <v/>
      </c>
      <c r="H31" s="100"/>
      <c r="I31" s="101"/>
      <c r="J31" s="55"/>
      <c r="K31" s="178" t="str">
        <f t="shared" si="2"/>
        <v/>
      </c>
      <c r="L31" s="54"/>
      <c r="M31" s="178" t="str">
        <f t="shared" si="3"/>
        <v/>
      </c>
      <c r="N31" s="54"/>
      <c r="O31" s="57"/>
      <c r="P31" s="54">
        <v>1</v>
      </c>
      <c r="Q31" s="178">
        <f t="shared" si="4"/>
        <v>14</v>
      </c>
      <c r="R31" s="54">
        <v>1</v>
      </c>
      <c r="S31" s="178">
        <f t="shared" si="5"/>
        <v>14</v>
      </c>
      <c r="T31" s="134">
        <v>2</v>
      </c>
      <c r="U31" s="133" t="s">
        <v>135</v>
      </c>
      <c r="V31" s="55"/>
      <c r="W31" s="6" t="str">
        <f t="shared" si="6"/>
        <v/>
      </c>
      <c r="X31" s="54"/>
      <c r="Y31" s="6" t="str">
        <f t="shared" si="7"/>
        <v/>
      </c>
      <c r="Z31" s="54"/>
      <c r="AA31" s="57"/>
      <c r="AB31" s="54"/>
      <c r="AC31" s="6" t="str">
        <f t="shared" si="8"/>
        <v/>
      </c>
      <c r="AD31" s="54"/>
      <c r="AE31" s="6" t="str">
        <f t="shared" si="9"/>
        <v/>
      </c>
      <c r="AF31" s="54"/>
      <c r="AG31" s="56"/>
      <c r="AH31" s="55"/>
      <c r="AI31" s="6" t="str">
        <f t="shared" si="10"/>
        <v/>
      </c>
      <c r="AJ31" s="54"/>
      <c r="AK31" s="6" t="str">
        <f t="shared" si="11"/>
        <v/>
      </c>
      <c r="AL31" s="54"/>
      <c r="AM31" s="57"/>
      <c r="AN31" s="7">
        <f t="shared" si="18"/>
        <v>1</v>
      </c>
      <c r="AO31" s="6">
        <f t="shared" si="19"/>
        <v>14</v>
      </c>
      <c r="AP31" s="8">
        <f t="shared" si="20"/>
        <v>1</v>
      </c>
      <c r="AQ31" s="6">
        <f t="shared" si="21"/>
        <v>14</v>
      </c>
      <c r="AR31" s="8">
        <f t="shared" si="22"/>
        <v>2</v>
      </c>
      <c r="AS31" s="9">
        <f t="shared" si="23"/>
        <v>2</v>
      </c>
      <c r="AT31" s="147" t="s">
        <v>130</v>
      </c>
      <c r="AU31" s="142" t="s">
        <v>105</v>
      </c>
    </row>
    <row r="32" spans="1:47" ht="15.75" customHeight="1" x14ac:dyDescent="0.25">
      <c r="A32" s="49" t="s">
        <v>266</v>
      </c>
      <c r="B32" s="179" t="s">
        <v>15</v>
      </c>
      <c r="C32" s="131" t="s">
        <v>71</v>
      </c>
      <c r="D32" s="182"/>
      <c r="E32" s="196" t="str">
        <f t="shared" si="0"/>
        <v/>
      </c>
      <c r="F32" s="100"/>
      <c r="G32" s="196" t="str">
        <f t="shared" si="1"/>
        <v/>
      </c>
      <c r="H32" s="100"/>
      <c r="I32" s="101"/>
      <c r="J32" s="184"/>
      <c r="K32" s="196" t="str">
        <f t="shared" si="2"/>
        <v/>
      </c>
      <c r="L32" s="100"/>
      <c r="M32" s="196" t="str">
        <f t="shared" si="3"/>
        <v/>
      </c>
      <c r="N32" s="100"/>
      <c r="O32" s="185"/>
      <c r="P32" s="100">
        <v>2</v>
      </c>
      <c r="Q32" s="196">
        <f t="shared" si="4"/>
        <v>28</v>
      </c>
      <c r="R32" s="100"/>
      <c r="S32" s="196" t="str">
        <f t="shared" si="5"/>
        <v/>
      </c>
      <c r="T32" s="100">
        <v>2</v>
      </c>
      <c r="U32" s="101" t="s">
        <v>15</v>
      </c>
      <c r="V32" s="55"/>
      <c r="W32" s="6" t="str">
        <f t="shared" si="6"/>
        <v/>
      </c>
      <c r="X32" s="54"/>
      <c r="Y32" s="6" t="str">
        <f t="shared" si="7"/>
        <v/>
      </c>
      <c r="Z32" s="54"/>
      <c r="AA32" s="57"/>
      <c r="AB32" s="54"/>
      <c r="AC32" s="6" t="str">
        <f t="shared" si="8"/>
        <v/>
      </c>
      <c r="AD32" s="54"/>
      <c r="AE32" s="6" t="str">
        <f t="shared" si="9"/>
        <v/>
      </c>
      <c r="AF32" s="54"/>
      <c r="AG32" s="56"/>
      <c r="AH32" s="55"/>
      <c r="AI32" s="6" t="str">
        <f t="shared" si="10"/>
        <v/>
      </c>
      <c r="AJ32" s="54"/>
      <c r="AK32" s="6" t="str">
        <f t="shared" si="11"/>
        <v/>
      </c>
      <c r="AL32" s="54"/>
      <c r="AM32" s="57"/>
      <c r="AN32" s="7">
        <f t="shared" si="18"/>
        <v>2</v>
      </c>
      <c r="AO32" s="6">
        <f t="shared" si="19"/>
        <v>28</v>
      </c>
      <c r="AP32" s="8" t="str">
        <f t="shared" si="20"/>
        <v/>
      </c>
      <c r="AQ32" s="6" t="str">
        <f t="shared" si="21"/>
        <v/>
      </c>
      <c r="AR32" s="8">
        <f t="shared" si="22"/>
        <v>2</v>
      </c>
      <c r="AS32" s="9">
        <f t="shared" si="23"/>
        <v>2</v>
      </c>
      <c r="AT32" s="147" t="s">
        <v>129</v>
      </c>
      <c r="AU32" s="142" t="s">
        <v>106</v>
      </c>
    </row>
    <row r="33" spans="1:47" ht="15.75" customHeight="1" x14ac:dyDescent="0.25">
      <c r="A33" s="49" t="s">
        <v>223</v>
      </c>
      <c r="B33" s="179" t="s">
        <v>15</v>
      </c>
      <c r="C33" s="131" t="s">
        <v>178</v>
      </c>
      <c r="D33" s="138">
        <v>2</v>
      </c>
      <c r="E33" s="6">
        <f t="shared" si="0"/>
        <v>28</v>
      </c>
      <c r="F33" s="100"/>
      <c r="G33" s="178" t="str">
        <f t="shared" si="1"/>
        <v/>
      </c>
      <c r="H33" s="100">
        <v>3</v>
      </c>
      <c r="I33" s="101" t="s">
        <v>145</v>
      </c>
      <c r="J33" s="55"/>
      <c r="K33" s="6" t="str">
        <f t="shared" si="2"/>
        <v/>
      </c>
      <c r="L33" s="54"/>
      <c r="M33" s="178" t="str">
        <f t="shared" si="3"/>
        <v/>
      </c>
      <c r="N33" s="134"/>
      <c r="O33" s="136"/>
      <c r="P33" s="54"/>
      <c r="Q33" s="6" t="str">
        <f t="shared" si="4"/>
        <v/>
      </c>
      <c r="R33" s="54"/>
      <c r="S33" s="178" t="str">
        <f t="shared" si="5"/>
        <v/>
      </c>
      <c r="T33" s="54"/>
      <c r="U33" s="56"/>
      <c r="V33" s="55"/>
      <c r="W33" s="6" t="str">
        <f t="shared" si="6"/>
        <v/>
      </c>
      <c r="X33" s="54"/>
      <c r="Y33" s="6" t="str">
        <f t="shared" si="7"/>
        <v/>
      </c>
      <c r="Z33" s="54"/>
      <c r="AA33" s="57"/>
      <c r="AB33" s="54"/>
      <c r="AC33" s="6" t="str">
        <f t="shared" si="8"/>
        <v/>
      </c>
      <c r="AD33" s="54"/>
      <c r="AE33" s="6" t="str">
        <f t="shared" si="9"/>
        <v/>
      </c>
      <c r="AF33" s="54"/>
      <c r="AG33" s="56"/>
      <c r="AH33" s="55"/>
      <c r="AI33" s="6" t="str">
        <f t="shared" si="10"/>
        <v/>
      </c>
      <c r="AJ33" s="54"/>
      <c r="AK33" s="6" t="str">
        <f t="shared" si="11"/>
        <v/>
      </c>
      <c r="AL33" s="54"/>
      <c r="AM33" s="57"/>
      <c r="AN33" s="7">
        <f t="shared" si="18"/>
        <v>2</v>
      </c>
      <c r="AO33" s="6">
        <f t="shared" si="19"/>
        <v>28</v>
      </c>
      <c r="AP33" s="8" t="str">
        <f t="shared" si="20"/>
        <v/>
      </c>
      <c r="AQ33" s="6" t="str">
        <f t="shared" si="21"/>
        <v/>
      </c>
      <c r="AR33" s="8">
        <f t="shared" si="22"/>
        <v>3</v>
      </c>
      <c r="AS33" s="9">
        <f t="shared" si="23"/>
        <v>2</v>
      </c>
      <c r="AT33" s="147" t="s">
        <v>117</v>
      </c>
      <c r="AU33" s="217" t="s">
        <v>109</v>
      </c>
    </row>
    <row r="34" spans="1:47" ht="15.75" customHeight="1" x14ac:dyDescent="0.25">
      <c r="A34" s="49" t="s">
        <v>224</v>
      </c>
      <c r="B34" s="50" t="s">
        <v>15</v>
      </c>
      <c r="C34" s="131" t="s">
        <v>74</v>
      </c>
      <c r="D34" s="138"/>
      <c r="E34" s="6" t="str">
        <f t="shared" si="0"/>
        <v/>
      </c>
      <c r="F34" s="100"/>
      <c r="G34" s="178" t="str">
        <f t="shared" si="1"/>
        <v/>
      </c>
      <c r="H34" s="100"/>
      <c r="I34" s="101"/>
      <c r="J34" s="55">
        <v>2</v>
      </c>
      <c r="K34" s="6">
        <f t="shared" si="2"/>
        <v>28</v>
      </c>
      <c r="L34" s="135">
        <v>1</v>
      </c>
      <c r="M34" s="178">
        <f t="shared" si="3"/>
        <v>14</v>
      </c>
      <c r="N34" s="134">
        <v>4</v>
      </c>
      <c r="O34" s="136" t="s">
        <v>147</v>
      </c>
      <c r="P34" s="54"/>
      <c r="Q34" s="6" t="str">
        <f t="shared" si="4"/>
        <v/>
      </c>
      <c r="R34" s="54"/>
      <c r="S34" s="178" t="str">
        <f t="shared" si="5"/>
        <v/>
      </c>
      <c r="T34" s="54"/>
      <c r="U34" s="56"/>
      <c r="V34" s="55"/>
      <c r="W34" s="6" t="str">
        <f t="shared" si="6"/>
        <v/>
      </c>
      <c r="X34" s="54"/>
      <c r="Y34" s="6" t="str">
        <f t="shared" si="7"/>
        <v/>
      </c>
      <c r="Z34" s="54"/>
      <c r="AA34" s="57"/>
      <c r="AB34" s="54"/>
      <c r="AC34" s="6" t="str">
        <f t="shared" si="8"/>
        <v/>
      </c>
      <c r="AD34" s="54"/>
      <c r="AE34" s="6" t="str">
        <f t="shared" si="9"/>
        <v/>
      </c>
      <c r="AF34" s="54"/>
      <c r="AG34" s="56"/>
      <c r="AH34" s="55"/>
      <c r="AI34" s="6" t="str">
        <f t="shared" si="10"/>
        <v/>
      </c>
      <c r="AJ34" s="54"/>
      <c r="AK34" s="6" t="str">
        <f t="shared" si="11"/>
        <v/>
      </c>
      <c r="AL34" s="54"/>
      <c r="AM34" s="57"/>
      <c r="AN34" s="7">
        <f t="shared" si="18"/>
        <v>2</v>
      </c>
      <c r="AO34" s="6">
        <f t="shared" si="19"/>
        <v>28</v>
      </c>
      <c r="AP34" s="8">
        <f t="shared" si="20"/>
        <v>1</v>
      </c>
      <c r="AQ34" s="6">
        <f t="shared" si="21"/>
        <v>14</v>
      </c>
      <c r="AR34" s="8">
        <f t="shared" si="22"/>
        <v>4</v>
      </c>
      <c r="AS34" s="9">
        <f t="shared" si="23"/>
        <v>3</v>
      </c>
      <c r="AT34" s="147" t="s">
        <v>117</v>
      </c>
      <c r="AU34" s="217" t="s">
        <v>286</v>
      </c>
    </row>
    <row r="35" spans="1:47" ht="15.75" customHeight="1" x14ac:dyDescent="0.25">
      <c r="A35" s="49" t="s">
        <v>225</v>
      </c>
      <c r="B35" s="52" t="s">
        <v>15</v>
      </c>
      <c r="C35" s="131" t="s">
        <v>75</v>
      </c>
      <c r="D35" s="138"/>
      <c r="E35" s="6" t="str">
        <f t="shared" si="0"/>
        <v/>
      </c>
      <c r="F35" s="100"/>
      <c r="G35" s="6" t="str">
        <f t="shared" si="1"/>
        <v/>
      </c>
      <c r="H35" s="100"/>
      <c r="I35" s="101"/>
      <c r="J35" s="55">
        <v>2</v>
      </c>
      <c r="K35" s="6">
        <f t="shared" si="2"/>
        <v>28</v>
      </c>
      <c r="L35" s="135"/>
      <c r="M35" s="6" t="str">
        <f t="shared" si="3"/>
        <v/>
      </c>
      <c r="N35" s="134">
        <v>2</v>
      </c>
      <c r="O35" s="136" t="s">
        <v>145</v>
      </c>
      <c r="P35" s="54"/>
      <c r="Q35" s="6" t="str">
        <f t="shared" si="4"/>
        <v/>
      </c>
      <c r="R35" s="54"/>
      <c r="S35" s="6" t="str">
        <f t="shared" si="5"/>
        <v/>
      </c>
      <c r="T35" s="54"/>
      <c r="U35" s="56"/>
      <c r="V35" s="55"/>
      <c r="W35" s="6" t="str">
        <f t="shared" si="6"/>
        <v/>
      </c>
      <c r="X35" s="54"/>
      <c r="Y35" s="6" t="str">
        <f t="shared" si="7"/>
        <v/>
      </c>
      <c r="Z35" s="54"/>
      <c r="AA35" s="57"/>
      <c r="AB35" s="54"/>
      <c r="AC35" s="6" t="str">
        <f t="shared" si="8"/>
        <v/>
      </c>
      <c r="AD35" s="54"/>
      <c r="AE35" s="6" t="str">
        <f t="shared" si="9"/>
        <v/>
      </c>
      <c r="AF35" s="54"/>
      <c r="AG35" s="56"/>
      <c r="AH35" s="55"/>
      <c r="AI35" s="6" t="str">
        <f t="shared" si="10"/>
        <v/>
      </c>
      <c r="AJ35" s="54"/>
      <c r="AK35" s="6" t="str">
        <f t="shared" si="11"/>
        <v/>
      </c>
      <c r="AL35" s="54"/>
      <c r="AM35" s="57"/>
      <c r="AN35" s="7">
        <f t="shared" si="18"/>
        <v>2</v>
      </c>
      <c r="AO35" s="6">
        <f t="shared" si="19"/>
        <v>28</v>
      </c>
      <c r="AP35" s="8" t="str">
        <f t="shared" si="20"/>
        <v/>
      </c>
      <c r="AQ35" s="6" t="str">
        <f t="shared" si="21"/>
        <v/>
      </c>
      <c r="AR35" s="8">
        <f t="shared" si="22"/>
        <v>2</v>
      </c>
      <c r="AS35" s="9">
        <f t="shared" si="23"/>
        <v>2</v>
      </c>
      <c r="AT35" s="147" t="s">
        <v>272</v>
      </c>
      <c r="AU35" s="217" t="s">
        <v>100</v>
      </c>
    </row>
    <row r="36" spans="1:47" ht="15.75" customHeight="1" x14ac:dyDescent="0.25">
      <c r="A36" s="49" t="s">
        <v>263</v>
      </c>
      <c r="B36" s="180" t="s">
        <v>15</v>
      </c>
      <c r="C36" s="131" t="s">
        <v>76</v>
      </c>
      <c r="D36" s="138"/>
      <c r="E36" s="6" t="str">
        <f t="shared" si="0"/>
        <v/>
      </c>
      <c r="F36" s="100"/>
      <c r="G36" s="6" t="str">
        <f t="shared" si="1"/>
        <v/>
      </c>
      <c r="H36" s="100"/>
      <c r="I36" s="101"/>
      <c r="J36" s="55">
        <v>1</v>
      </c>
      <c r="K36" s="178">
        <f t="shared" si="2"/>
        <v>14</v>
      </c>
      <c r="L36" s="135">
        <v>1</v>
      </c>
      <c r="M36" s="178">
        <f t="shared" si="3"/>
        <v>14</v>
      </c>
      <c r="N36" s="134">
        <v>2</v>
      </c>
      <c r="O36" s="136" t="s">
        <v>15</v>
      </c>
      <c r="P36" s="54"/>
      <c r="Q36" s="6" t="str">
        <f t="shared" si="4"/>
        <v/>
      </c>
      <c r="R36" s="54"/>
      <c r="S36" s="6" t="str">
        <f t="shared" si="5"/>
        <v/>
      </c>
      <c r="T36" s="54"/>
      <c r="U36" s="56"/>
      <c r="V36" s="55"/>
      <c r="W36" s="6" t="str">
        <f t="shared" si="6"/>
        <v/>
      </c>
      <c r="X36" s="54"/>
      <c r="Y36" s="6" t="str">
        <f t="shared" si="7"/>
        <v/>
      </c>
      <c r="Z36" s="54"/>
      <c r="AA36" s="57"/>
      <c r="AB36" s="54"/>
      <c r="AC36" s="6" t="str">
        <f t="shared" si="8"/>
        <v/>
      </c>
      <c r="AD36" s="54"/>
      <c r="AE36" s="6" t="str">
        <f t="shared" si="9"/>
        <v/>
      </c>
      <c r="AF36" s="54"/>
      <c r="AG36" s="56"/>
      <c r="AH36" s="55"/>
      <c r="AI36" s="6" t="str">
        <f t="shared" si="10"/>
        <v/>
      </c>
      <c r="AJ36" s="54"/>
      <c r="AK36" s="6" t="str">
        <f t="shared" si="11"/>
        <v/>
      </c>
      <c r="AL36" s="54"/>
      <c r="AM36" s="57"/>
      <c r="AN36" s="7">
        <f t="shared" si="18"/>
        <v>1</v>
      </c>
      <c r="AO36" s="6">
        <f t="shared" si="19"/>
        <v>14</v>
      </c>
      <c r="AP36" s="8">
        <f t="shared" si="20"/>
        <v>1</v>
      </c>
      <c r="AQ36" s="6">
        <f t="shared" si="21"/>
        <v>14</v>
      </c>
      <c r="AR36" s="8">
        <f t="shared" si="22"/>
        <v>2</v>
      </c>
      <c r="AS36" s="9">
        <f t="shared" si="23"/>
        <v>2</v>
      </c>
      <c r="AT36" s="147" t="s">
        <v>118</v>
      </c>
      <c r="AU36" s="217" t="s">
        <v>108</v>
      </c>
    </row>
    <row r="37" spans="1:47" ht="15.75" customHeight="1" x14ac:dyDescent="0.25">
      <c r="A37" s="49" t="s">
        <v>226</v>
      </c>
      <c r="B37" s="180" t="s">
        <v>15</v>
      </c>
      <c r="C37" s="131" t="s">
        <v>77</v>
      </c>
      <c r="D37" s="138"/>
      <c r="E37" s="6" t="str">
        <f t="shared" si="0"/>
        <v/>
      </c>
      <c r="F37" s="100"/>
      <c r="G37" s="6" t="str">
        <f t="shared" si="1"/>
        <v/>
      </c>
      <c r="H37" s="100"/>
      <c r="I37" s="101"/>
      <c r="J37" s="55">
        <v>1</v>
      </c>
      <c r="K37" s="178">
        <f t="shared" si="2"/>
        <v>14</v>
      </c>
      <c r="L37" s="135">
        <v>1</v>
      </c>
      <c r="M37" s="178">
        <f t="shared" si="3"/>
        <v>14</v>
      </c>
      <c r="N37" s="134">
        <v>3</v>
      </c>
      <c r="O37" s="136" t="s">
        <v>59</v>
      </c>
      <c r="P37" s="54"/>
      <c r="Q37" s="6" t="str">
        <f t="shared" si="4"/>
        <v/>
      </c>
      <c r="R37" s="54"/>
      <c r="S37" s="178" t="str">
        <f t="shared" si="5"/>
        <v/>
      </c>
      <c r="T37" s="54"/>
      <c r="U37" s="56"/>
      <c r="V37" s="55"/>
      <c r="W37" s="6" t="str">
        <f t="shared" si="6"/>
        <v/>
      </c>
      <c r="X37" s="54"/>
      <c r="Y37" s="6" t="str">
        <f t="shared" si="7"/>
        <v/>
      </c>
      <c r="Z37" s="54"/>
      <c r="AA37" s="57"/>
      <c r="AB37" s="54"/>
      <c r="AC37" s="6" t="str">
        <f t="shared" si="8"/>
        <v/>
      </c>
      <c r="AD37" s="54"/>
      <c r="AE37" s="6" t="str">
        <f t="shared" si="9"/>
        <v/>
      </c>
      <c r="AF37" s="54"/>
      <c r="AG37" s="56"/>
      <c r="AH37" s="55"/>
      <c r="AI37" s="6" t="str">
        <f t="shared" si="10"/>
        <v/>
      </c>
      <c r="AJ37" s="54"/>
      <c r="AK37" s="6" t="str">
        <f t="shared" si="11"/>
        <v/>
      </c>
      <c r="AL37" s="54"/>
      <c r="AM37" s="57"/>
      <c r="AN37" s="7">
        <f t="shared" si="18"/>
        <v>1</v>
      </c>
      <c r="AO37" s="6">
        <f t="shared" si="19"/>
        <v>14</v>
      </c>
      <c r="AP37" s="8">
        <f t="shared" si="20"/>
        <v>1</v>
      </c>
      <c r="AQ37" s="6">
        <f t="shared" si="21"/>
        <v>14</v>
      </c>
      <c r="AR37" s="8">
        <f t="shared" si="22"/>
        <v>3</v>
      </c>
      <c r="AS37" s="9">
        <f t="shared" si="23"/>
        <v>2</v>
      </c>
      <c r="AT37" s="147" t="s">
        <v>117</v>
      </c>
      <c r="AU37" s="217" t="s">
        <v>107</v>
      </c>
    </row>
    <row r="38" spans="1:47" ht="15.75" customHeight="1" x14ac:dyDescent="0.25">
      <c r="A38" s="49" t="s">
        <v>267</v>
      </c>
      <c r="B38" s="180" t="s">
        <v>15</v>
      </c>
      <c r="C38" s="131" t="s">
        <v>78</v>
      </c>
      <c r="D38" s="182"/>
      <c r="E38" s="6" t="str">
        <f t="shared" ref="E38:E45" si="24">IF(D38*14=0,"",D38*14)</f>
        <v/>
      </c>
      <c r="F38" s="100"/>
      <c r="G38" s="6" t="str">
        <f t="shared" ref="G38:G45" si="25">IF(F38*14=0,"",F38*14)</f>
        <v/>
      </c>
      <c r="H38" s="100"/>
      <c r="I38" s="101"/>
      <c r="J38" s="184"/>
      <c r="K38" s="196" t="str">
        <f t="shared" si="2"/>
        <v/>
      </c>
      <c r="L38" s="100"/>
      <c r="M38" s="196" t="str">
        <f t="shared" si="3"/>
        <v/>
      </c>
      <c r="N38" s="100"/>
      <c r="O38" s="185"/>
      <c r="P38" s="100">
        <v>1</v>
      </c>
      <c r="Q38" s="196">
        <f t="shared" si="4"/>
        <v>14</v>
      </c>
      <c r="R38" s="100">
        <v>1</v>
      </c>
      <c r="S38" s="196">
        <f t="shared" si="5"/>
        <v>14</v>
      </c>
      <c r="T38" s="181">
        <v>3</v>
      </c>
      <c r="U38" s="133" t="s">
        <v>15</v>
      </c>
      <c r="V38" s="55"/>
      <c r="W38" s="6" t="str">
        <f t="shared" si="6"/>
        <v/>
      </c>
      <c r="X38" s="54"/>
      <c r="Y38" s="6" t="str">
        <f t="shared" si="7"/>
        <v/>
      </c>
      <c r="Z38" s="54"/>
      <c r="AA38" s="57"/>
      <c r="AB38" s="54"/>
      <c r="AC38" s="6" t="str">
        <f t="shared" si="8"/>
        <v/>
      </c>
      <c r="AD38" s="54"/>
      <c r="AE38" s="6" t="str">
        <f t="shared" si="9"/>
        <v/>
      </c>
      <c r="AF38" s="54"/>
      <c r="AG38" s="56"/>
      <c r="AH38" s="55"/>
      <c r="AI38" s="6" t="str">
        <f t="shared" si="10"/>
        <v/>
      </c>
      <c r="AJ38" s="54"/>
      <c r="AK38" s="6" t="str">
        <f t="shared" si="11"/>
        <v/>
      </c>
      <c r="AL38" s="54"/>
      <c r="AM38" s="57"/>
      <c r="AN38" s="7">
        <f t="shared" si="18"/>
        <v>1</v>
      </c>
      <c r="AO38" s="6">
        <f t="shared" si="19"/>
        <v>14</v>
      </c>
      <c r="AP38" s="8">
        <f t="shared" si="20"/>
        <v>1</v>
      </c>
      <c r="AQ38" s="6">
        <f t="shared" si="21"/>
        <v>14</v>
      </c>
      <c r="AR38" s="8">
        <f t="shared" si="22"/>
        <v>3</v>
      </c>
      <c r="AS38" s="9">
        <f t="shared" si="23"/>
        <v>2</v>
      </c>
      <c r="AT38" s="147" t="s">
        <v>118</v>
      </c>
      <c r="AU38" s="217" t="s">
        <v>108</v>
      </c>
    </row>
    <row r="39" spans="1:47" s="59" customFormat="1" ht="15.75" customHeight="1" x14ac:dyDescent="0.25">
      <c r="A39" s="49" t="s">
        <v>227</v>
      </c>
      <c r="B39" s="180" t="s">
        <v>15</v>
      </c>
      <c r="C39" s="131" t="s">
        <v>79</v>
      </c>
      <c r="D39" s="138"/>
      <c r="E39" s="6" t="str">
        <f t="shared" si="24"/>
        <v/>
      </c>
      <c r="F39" s="100"/>
      <c r="G39" s="6" t="str">
        <f t="shared" si="25"/>
        <v/>
      </c>
      <c r="H39" s="100"/>
      <c r="I39" s="101"/>
      <c r="J39" s="55"/>
      <c r="K39" s="6" t="str">
        <f t="shared" si="2"/>
        <v/>
      </c>
      <c r="L39" s="54"/>
      <c r="M39" s="6" t="str">
        <f t="shared" si="3"/>
        <v/>
      </c>
      <c r="N39" s="54"/>
      <c r="O39" s="57"/>
      <c r="P39" s="54">
        <v>1</v>
      </c>
      <c r="Q39" s="178">
        <f t="shared" si="4"/>
        <v>14</v>
      </c>
      <c r="R39" s="54">
        <v>1</v>
      </c>
      <c r="S39" s="178">
        <f t="shared" si="5"/>
        <v>14</v>
      </c>
      <c r="T39" s="134">
        <v>3</v>
      </c>
      <c r="U39" s="133" t="s">
        <v>59</v>
      </c>
      <c r="V39" s="55"/>
      <c r="W39" s="6" t="str">
        <f t="shared" si="6"/>
        <v/>
      </c>
      <c r="X39" s="54"/>
      <c r="Y39" s="6" t="str">
        <f t="shared" si="7"/>
        <v/>
      </c>
      <c r="Z39" s="54"/>
      <c r="AA39" s="57"/>
      <c r="AB39" s="54"/>
      <c r="AC39" s="6" t="str">
        <f t="shared" si="8"/>
        <v/>
      </c>
      <c r="AD39" s="54"/>
      <c r="AE39" s="6" t="str">
        <f t="shared" si="9"/>
        <v/>
      </c>
      <c r="AF39" s="54"/>
      <c r="AG39" s="56"/>
      <c r="AH39" s="55"/>
      <c r="AI39" s="6" t="str">
        <f t="shared" si="10"/>
        <v/>
      </c>
      <c r="AJ39" s="54"/>
      <c r="AK39" s="6" t="str">
        <f t="shared" si="11"/>
        <v/>
      </c>
      <c r="AL39" s="54"/>
      <c r="AM39" s="57"/>
      <c r="AN39" s="7">
        <f t="shared" si="18"/>
        <v>1</v>
      </c>
      <c r="AO39" s="6">
        <f t="shared" si="19"/>
        <v>14</v>
      </c>
      <c r="AP39" s="8">
        <f t="shared" si="20"/>
        <v>1</v>
      </c>
      <c r="AQ39" s="6">
        <f t="shared" si="21"/>
        <v>14</v>
      </c>
      <c r="AR39" s="8">
        <f t="shared" si="22"/>
        <v>3</v>
      </c>
      <c r="AS39" s="9">
        <f t="shared" si="23"/>
        <v>2</v>
      </c>
      <c r="AT39" s="147" t="s">
        <v>117</v>
      </c>
      <c r="AU39" s="217" t="s">
        <v>287</v>
      </c>
    </row>
    <row r="40" spans="1:47" s="59" customFormat="1" ht="15.75" customHeight="1" x14ac:dyDescent="0.25">
      <c r="A40" s="49" t="s">
        <v>259</v>
      </c>
      <c r="B40" s="180" t="s">
        <v>15</v>
      </c>
      <c r="C40" s="131" t="s">
        <v>80</v>
      </c>
      <c r="D40" s="138"/>
      <c r="E40" s="6" t="str">
        <f t="shared" si="24"/>
        <v/>
      </c>
      <c r="F40" s="100"/>
      <c r="G40" s="6" t="str">
        <f t="shared" si="25"/>
        <v/>
      </c>
      <c r="H40" s="100"/>
      <c r="I40" s="101"/>
      <c r="J40" s="55"/>
      <c r="K40" s="6" t="str">
        <f t="shared" ref="K40:K42" si="26">IF(J40*14=0,"",J40*14)</f>
        <v/>
      </c>
      <c r="L40" s="54"/>
      <c r="M40" s="6" t="str">
        <f t="shared" ref="M40:M42" si="27">IF(L40*14=0,"",L40*14)</f>
        <v/>
      </c>
      <c r="N40" s="54"/>
      <c r="O40" s="57"/>
      <c r="P40" s="54">
        <v>2</v>
      </c>
      <c r="Q40" s="196">
        <f t="shared" si="4"/>
        <v>28</v>
      </c>
      <c r="R40" s="54"/>
      <c r="S40" s="178" t="str">
        <f t="shared" si="5"/>
        <v/>
      </c>
      <c r="T40" s="134">
        <v>2</v>
      </c>
      <c r="U40" s="133" t="s">
        <v>135</v>
      </c>
      <c r="V40" s="55"/>
      <c r="W40" s="6" t="str">
        <f t="shared" si="6"/>
        <v/>
      </c>
      <c r="X40" s="54"/>
      <c r="Y40" s="6" t="str">
        <f t="shared" si="7"/>
        <v/>
      </c>
      <c r="Z40" s="54"/>
      <c r="AA40" s="57"/>
      <c r="AB40" s="54"/>
      <c r="AC40" s="6" t="str">
        <f t="shared" si="8"/>
        <v/>
      </c>
      <c r="AD40" s="54"/>
      <c r="AE40" s="6" t="str">
        <f t="shared" si="9"/>
        <v/>
      </c>
      <c r="AF40" s="54"/>
      <c r="AG40" s="56"/>
      <c r="AH40" s="55"/>
      <c r="AI40" s="6" t="str">
        <f t="shared" si="10"/>
        <v/>
      </c>
      <c r="AJ40" s="54"/>
      <c r="AK40" s="6" t="str">
        <f t="shared" si="11"/>
        <v/>
      </c>
      <c r="AL40" s="54"/>
      <c r="AM40" s="57"/>
      <c r="AN40" s="7">
        <f t="shared" si="18"/>
        <v>2</v>
      </c>
      <c r="AO40" s="6">
        <f t="shared" si="19"/>
        <v>28</v>
      </c>
      <c r="AP40" s="8" t="str">
        <f t="shared" si="20"/>
        <v/>
      </c>
      <c r="AQ40" s="6" t="str">
        <f t="shared" si="21"/>
        <v/>
      </c>
      <c r="AR40" s="8">
        <f t="shared" si="22"/>
        <v>2</v>
      </c>
      <c r="AS40" s="9">
        <f t="shared" si="23"/>
        <v>2</v>
      </c>
      <c r="AT40" s="147" t="s">
        <v>117</v>
      </c>
      <c r="AU40" s="142" t="s">
        <v>110</v>
      </c>
    </row>
    <row r="41" spans="1:47" s="59" customFormat="1" ht="15.75" customHeight="1" x14ac:dyDescent="0.25">
      <c r="A41" s="49" t="s">
        <v>268</v>
      </c>
      <c r="B41" s="180" t="s">
        <v>15</v>
      </c>
      <c r="C41" s="131" t="s">
        <v>81</v>
      </c>
      <c r="D41" s="182"/>
      <c r="E41" s="6" t="str">
        <f t="shared" si="24"/>
        <v/>
      </c>
      <c r="F41" s="100"/>
      <c r="G41" s="6" t="str">
        <f t="shared" si="25"/>
        <v/>
      </c>
      <c r="H41" s="100"/>
      <c r="I41" s="101"/>
      <c r="J41" s="184"/>
      <c r="K41" s="6" t="str">
        <f t="shared" si="26"/>
        <v/>
      </c>
      <c r="L41" s="54"/>
      <c r="M41" s="6" t="str">
        <f t="shared" si="27"/>
        <v/>
      </c>
      <c r="N41" s="100"/>
      <c r="O41" s="185"/>
      <c r="P41" s="100">
        <v>1</v>
      </c>
      <c r="Q41" s="196">
        <f t="shared" si="4"/>
        <v>14</v>
      </c>
      <c r="R41" s="100">
        <v>1</v>
      </c>
      <c r="S41" s="196">
        <f t="shared" si="5"/>
        <v>14</v>
      </c>
      <c r="T41" s="181">
        <v>2</v>
      </c>
      <c r="U41" s="133" t="s">
        <v>15</v>
      </c>
      <c r="V41" s="55"/>
      <c r="W41" s="6" t="str">
        <f t="shared" si="6"/>
        <v/>
      </c>
      <c r="X41" s="54"/>
      <c r="Y41" s="6" t="str">
        <f t="shared" si="7"/>
        <v/>
      </c>
      <c r="Z41" s="54"/>
      <c r="AA41" s="57"/>
      <c r="AB41" s="54"/>
      <c r="AC41" s="6" t="str">
        <f t="shared" si="8"/>
        <v/>
      </c>
      <c r="AD41" s="54"/>
      <c r="AE41" s="6" t="str">
        <f t="shared" si="9"/>
        <v/>
      </c>
      <c r="AF41" s="54"/>
      <c r="AG41" s="56"/>
      <c r="AH41" s="55"/>
      <c r="AI41" s="6" t="str">
        <f t="shared" si="10"/>
        <v/>
      </c>
      <c r="AJ41" s="54"/>
      <c r="AK41" s="6" t="str">
        <f t="shared" si="11"/>
        <v/>
      </c>
      <c r="AL41" s="54"/>
      <c r="AM41" s="57"/>
      <c r="AN41" s="7">
        <f t="shared" si="18"/>
        <v>1</v>
      </c>
      <c r="AO41" s="6">
        <f t="shared" si="19"/>
        <v>14</v>
      </c>
      <c r="AP41" s="8">
        <f t="shared" si="20"/>
        <v>1</v>
      </c>
      <c r="AQ41" s="6">
        <f t="shared" si="21"/>
        <v>14</v>
      </c>
      <c r="AR41" s="8">
        <f t="shared" si="22"/>
        <v>2</v>
      </c>
      <c r="AS41" s="9">
        <f t="shared" si="23"/>
        <v>2</v>
      </c>
      <c r="AT41" s="147" t="s">
        <v>118</v>
      </c>
      <c r="AU41" s="142" t="s">
        <v>108</v>
      </c>
    </row>
    <row r="42" spans="1:47" ht="15.75" customHeight="1" x14ac:dyDescent="0.25">
      <c r="A42" s="49" t="s">
        <v>228</v>
      </c>
      <c r="B42" s="180" t="s">
        <v>15</v>
      </c>
      <c r="C42" s="131" t="s">
        <v>82</v>
      </c>
      <c r="D42" s="138"/>
      <c r="E42" s="6" t="str">
        <f t="shared" si="24"/>
        <v/>
      </c>
      <c r="F42" s="100"/>
      <c r="G42" s="6" t="str">
        <f t="shared" si="25"/>
        <v/>
      </c>
      <c r="H42" s="100"/>
      <c r="I42" s="101"/>
      <c r="J42" s="55"/>
      <c r="K42" s="6" t="str">
        <f t="shared" si="26"/>
        <v/>
      </c>
      <c r="L42" s="54"/>
      <c r="M42" s="6" t="str">
        <f t="shared" si="27"/>
        <v/>
      </c>
      <c r="N42" s="54"/>
      <c r="O42" s="57"/>
      <c r="P42" s="54">
        <v>1</v>
      </c>
      <c r="Q42" s="178">
        <f t="shared" si="4"/>
        <v>14</v>
      </c>
      <c r="R42" s="54">
        <v>1</v>
      </c>
      <c r="S42" s="178">
        <f t="shared" si="5"/>
        <v>14</v>
      </c>
      <c r="T42" s="134">
        <v>3</v>
      </c>
      <c r="U42" s="133" t="s">
        <v>142</v>
      </c>
      <c r="V42" s="55"/>
      <c r="W42" s="6" t="str">
        <f t="shared" si="6"/>
        <v/>
      </c>
      <c r="X42" s="54"/>
      <c r="Y42" s="6" t="str">
        <f t="shared" si="7"/>
        <v/>
      </c>
      <c r="Z42" s="54"/>
      <c r="AA42" s="57"/>
      <c r="AB42" s="54"/>
      <c r="AC42" s="6" t="str">
        <f t="shared" ref="AC42:AC48" si="28">IF(AB42*14=0,"",AB42*14)</f>
        <v/>
      </c>
      <c r="AD42" s="54"/>
      <c r="AE42" s="6" t="str">
        <f t="shared" ref="AE42:AE48" si="29">IF(AD42*14=0,"",AD42*14)</f>
        <v/>
      </c>
      <c r="AF42" s="54"/>
      <c r="AG42" s="56"/>
      <c r="AH42" s="55"/>
      <c r="AI42" s="6" t="str">
        <f t="shared" ref="AI42:AI48" si="30">IF(AH42*14=0,"",AH42*14)</f>
        <v/>
      </c>
      <c r="AJ42" s="54"/>
      <c r="AK42" s="6" t="str">
        <f t="shared" ref="AK42:AK48" si="31">IF(AJ42*14=0,"",AJ42*14)</f>
        <v/>
      </c>
      <c r="AL42" s="54"/>
      <c r="AM42" s="57"/>
      <c r="AN42" s="7">
        <f t="shared" si="18"/>
        <v>1</v>
      </c>
      <c r="AO42" s="6">
        <f t="shared" si="19"/>
        <v>14</v>
      </c>
      <c r="AP42" s="8">
        <f t="shared" si="20"/>
        <v>1</v>
      </c>
      <c r="AQ42" s="6">
        <f t="shared" si="21"/>
        <v>14</v>
      </c>
      <c r="AR42" s="8">
        <f t="shared" si="22"/>
        <v>3</v>
      </c>
      <c r="AS42" s="9">
        <f t="shared" si="23"/>
        <v>2</v>
      </c>
      <c r="AT42" s="147" t="s">
        <v>117</v>
      </c>
      <c r="AU42" s="142" t="s">
        <v>107</v>
      </c>
    </row>
    <row r="43" spans="1:47" ht="15.75" customHeight="1" x14ac:dyDescent="0.25">
      <c r="A43" s="49" t="s">
        <v>269</v>
      </c>
      <c r="B43" s="180" t="s">
        <v>15</v>
      </c>
      <c r="C43" s="131" t="s">
        <v>83</v>
      </c>
      <c r="D43" s="182"/>
      <c r="E43" s="6" t="str">
        <f t="shared" si="24"/>
        <v/>
      </c>
      <c r="F43" s="100"/>
      <c r="G43" s="6" t="str">
        <f t="shared" si="25"/>
        <v/>
      </c>
      <c r="H43" s="100"/>
      <c r="I43" s="101"/>
      <c r="J43" s="184"/>
      <c r="K43" s="6" t="str">
        <f t="shared" ref="K43:K44" si="32">IF(J43*14=0,"",J43*14)</f>
        <v/>
      </c>
      <c r="L43" s="54"/>
      <c r="M43" s="6" t="str">
        <f t="shared" ref="M43:M44" si="33">IF(L43*14=0,"",L43*14)</f>
        <v/>
      </c>
      <c r="N43" s="100"/>
      <c r="O43" s="185"/>
      <c r="P43" s="100">
        <v>2</v>
      </c>
      <c r="Q43" s="196">
        <f t="shared" si="4"/>
        <v>28</v>
      </c>
      <c r="R43" s="100"/>
      <c r="S43" s="178" t="str">
        <f t="shared" si="5"/>
        <v/>
      </c>
      <c r="T43" s="181">
        <v>2</v>
      </c>
      <c r="U43" s="133" t="s">
        <v>138</v>
      </c>
      <c r="V43" s="184"/>
      <c r="W43" s="6" t="str">
        <f t="shared" si="6"/>
        <v/>
      </c>
      <c r="X43" s="54"/>
      <c r="Y43" s="6" t="str">
        <f t="shared" si="7"/>
        <v/>
      </c>
      <c r="Z43" s="54"/>
      <c r="AA43" s="57"/>
      <c r="AB43" s="54"/>
      <c r="AC43" s="6" t="str">
        <f t="shared" si="28"/>
        <v/>
      </c>
      <c r="AD43" s="54"/>
      <c r="AE43" s="6" t="str">
        <f t="shared" si="29"/>
        <v/>
      </c>
      <c r="AF43" s="54"/>
      <c r="AG43" s="56"/>
      <c r="AH43" s="55"/>
      <c r="AI43" s="6" t="str">
        <f t="shared" si="30"/>
        <v/>
      </c>
      <c r="AJ43" s="54"/>
      <c r="AK43" s="6" t="str">
        <f t="shared" si="31"/>
        <v/>
      </c>
      <c r="AL43" s="54"/>
      <c r="AM43" s="57"/>
      <c r="AN43" s="7">
        <f t="shared" si="18"/>
        <v>2</v>
      </c>
      <c r="AO43" s="6">
        <f t="shared" si="19"/>
        <v>28</v>
      </c>
      <c r="AP43" s="8" t="str">
        <f t="shared" si="20"/>
        <v/>
      </c>
      <c r="AQ43" s="6" t="str">
        <f t="shared" si="21"/>
        <v/>
      </c>
      <c r="AR43" s="8">
        <f t="shared" si="22"/>
        <v>2</v>
      </c>
      <c r="AS43" s="9">
        <f t="shared" si="23"/>
        <v>2</v>
      </c>
      <c r="AT43" s="147" t="s">
        <v>134</v>
      </c>
      <c r="AU43" s="142" t="s">
        <v>111</v>
      </c>
    </row>
    <row r="44" spans="1:47" s="59" customFormat="1" ht="15.75" customHeight="1" x14ac:dyDescent="0.25">
      <c r="A44" s="49" t="s">
        <v>270</v>
      </c>
      <c r="B44" s="180" t="s">
        <v>15</v>
      </c>
      <c r="C44" s="131" t="s">
        <v>115</v>
      </c>
      <c r="D44" s="182"/>
      <c r="E44" s="6" t="str">
        <f t="shared" si="24"/>
        <v/>
      </c>
      <c r="F44" s="100"/>
      <c r="G44" s="6" t="str">
        <f t="shared" si="25"/>
        <v/>
      </c>
      <c r="H44" s="100"/>
      <c r="I44" s="101"/>
      <c r="J44" s="184"/>
      <c r="K44" s="6" t="str">
        <f t="shared" si="32"/>
        <v/>
      </c>
      <c r="L44" s="54"/>
      <c r="M44" s="6" t="str">
        <f t="shared" si="33"/>
        <v/>
      </c>
      <c r="N44" s="100"/>
      <c r="O44" s="185"/>
      <c r="P44" s="100"/>
      <c r="Q44" s="196" t="str">
        <f t="shared" si="4"/>
        <v/>
      </c>
      <c r="R44" s="100"/>
      <c r="S44" s="196" t="str">
        <f t="shared" si="5"/>
        <v/>
      </c>
      <c r="T44" s="100"/>
      <c r="U44" s="101"/>
      <c r="V44" s="184">
        <v>1</v>
      </c>
      <c r="W44" s="6">
        <f t="shared" si="6"/>
        <v>14</v>
      </c>
      <c r="X44" s="54">
        <v>1</v>
      </c>
      <c r="Y44" s="6">
        <f t="shared" si="7"/>
        <v>14</v>
      </c>
      <c r="Z44" s="134">
        <v>2</v>
      </c>
      <c r="AA44" s="137" t="s">
        <v>138</v>
      </c>
      <c r="AB44" s="54"/>
      <c r="AC44" s="6" t="str">
        <f t="shared" si="28"/>
        <v/>
      </c>
      <c r="AD44" s="54"/>
      <c r="AE44" s="6" t="str">
        <f t="shared" si="29"/>
        <v/>
      </c>
      <c r="AF44" s="54"/>
      <c r="AG44" s="56"/>
      <c r="AH44" s="55"/>
      <c r="AI44" s="6" t="str">
        <f t="shared" si="30"/>
        <v/>
      </c>
      <c r="AJ44" s="54"/>
      <c r="AK44" s="6" t="str">
        <f t="shared" si="31"/>
        <v/>
      </c>
      <c r="AL44" s="54"/>
      <c r="AM44" s="57"/>
      <c r="AN44" s="7">
        <f t="shared" si="18"/>
        <v>1</v>
      </c>
      <c r="AO44" s="6">
        <f t="shared" si="19"/>
        <v>14</v>
      </c>
      <c r="AP44" s="8">
        <f t="shared" si="20"/>
        <v>1</v>
      </c>
      <c r="AQ44" s="6">
        <f t="shared" si="21"/>
        <v>14</v>
      </c>
      <c r="AR44" s="8">
        <f t="shared" si="22"/>
        <v>2</v>
      </c>
      <c r="AS44" s="9">
        <f t="shared" si="23"/>
        <v>2</v>
      </c>
      <c r="AT44" s="147" t="s">
        <v>118</v>
      </c>
      <c r="AU44" s="142" t="s">
        <v>112</v>
      </c>
    </row>
    <row r="45" spans="1:47" s="59" customFormat="1" ht="15.75" customHeight="1" x14ac:dyDescent="0.25">
      <c r="A45" s="49" t="s">
        <v>229</v>
      </c>
      <c r="B45" s="180" t="s">
        <v>15</v>
      </c>
      <c r="C45" s="131" t="s">
        <v>84</v>
      </c>
      <c r="D45" s="138"/>
      <c r="E45" s="6" t="str">
        <f t="shared" si="24"/>
        <v/>
      </c>
      <c r="F45" s="100"/>
      <c r="G45" s="6" t="str">
        <f t="shared" si="25"/>
        <v/>
      </c>
      <c r="H45" s="100"/>
      <c r="I45" s="101"/>
      <c r="J45" s="55"/>
      <c r="K45" s="6" t="str">
        <f t="shared" si="2"/>
        <v/>
      </c>
      <c r="L45" s="54"/>
      <c r="M45" s="6" t="str">
        <f t="shared" si="3"/>
        <v/>
      </c>
      <c r="N45" s="54"/>
      <c r="O45" s="57"/>
      <c r="P45" s="54"/>
      <c r="Q45" s="6" t="str">
        <f t="shared" si="4"/>
        <v/>
      </c>
      <c r="R45" s="54"/>
      <c r="S45" s="6" t="str">
        <f t="shared" si="5"/>
        <v/>
      </c>
      <c r="T45" s="54"/>
      <c r="U45" s="56"/>
      <c r="V45" s="55">
        <v>2</v>
      </c>
      <c r="W45" s="178">
        <f t="shared" si="6"/>
        <v>28</v>
      </c>
      <c r="X45" s="54"/>
      <c r="Y45" s="6" t="str">
        <f t="shared" si="7"/>
        <v/>
      </c>
      <c r="Z45" s="134">
        <v>2</v>
      </c>
      <c r="AA45" s="137" t="s">
        <v>15</v>
      </c>
      <c r="AB45" s="54"/>
      <c r="AC45" s="6" t="str">
        <f t="shared" si="28"/>
        <v/>
      </c>
      <c r="AD45" s="54"/>
      <c r="AE45" s="6" t="str">
        <f t="shared" si="29"/>
        <v/>
      </c>
      <c r="AF45" s="54"/>
      <c r="AG45" s="56"/>
      <c r="AH45" s="55"/>
      <c r="AI45" s="6" t="str">
        <f t="shared" si="30"/>
        <v/>
      </c>
      <c r="AJ45" s="54"/>
      <c r="AK45" s="6" t="str">
        <f t="shared" si="31"/>
        <v/>
      </c>
      <c r="AL45" s="54"/>
      <c r="AM45" s="57"/>
      <c r="AN45" s="7">
        <f t="shared" si="18"/>
        <v>2</v>
      </c>
      <c r="AO45" s="6">
        <f t="shared" si="19"/>
        <v>28</v>
      </c>
      <c r="AP45" s="8" t="str">
        <f t="shared" si="20"/>
        <v/>
      </c>
      <c r="AQ45" s="6" t="str">
        <f t="shared" si="21"/>
        <v/>
      </c>
      <c r="AR45" s="8">
        <f t="shared" si="22"/>
        <v>2</v>
      </c>
      <c r="AS45" s="9">
        <f t="shared" si="23"/>
        <v>2</v>
      </c>
      <c r="AT45" s="147" t="s">
        <v>117</v>
      </c>
      <c r="AU45" s="142" t="s">
        <v>110</v>
      </c>
    </row>
    <row r="46" spans="1:47" s="59" customFormat="1" ht="15.75" customHeight="1" x14ac:dyDescent="0.25">
      <c r="A46" s="170" t="s">
        <v>260</v>
      </c>
      <c r="B46" s="52" t="s">
        <v>15</v>
      </c>
      <c r="C46" s="169" t="s">
        <v>85</v>
      </c>
      <c r="D46" s="138"/>
      <c r="E46" s="6" t="str">
        <f t="shared" si="0"/>
        <v/>
      </c>
      <c r="F46" s="100"/>
      <c r="G46" s="6" t="str">
        <f t="shared" si="1"/>
        <v/>
      </c>
      <c r="H46" s="100"/>
      <c r="I46" s="101"/>
      <c r="J46" s="55"/>
      <c r="K46" s="6" t="str">
        <f t="shared" si="2"/>
        <v/>
      </c>
      <c r="L46" s="54"/>
      <c r="M46" s="6" t="str">
        <f t="shared" si="3"/>
        <v/>
      </c>
      <c r="N46" s="54"/>
      <c r="O46" s="57"/>
      <c r="P46" s="54"/>
      <c r="Q46" s="6" t="str">
        <f t="shared" si="4"/>
        <v/>
      </c>
      <c r="R46" s="54"/>
      <c r="S46" s="6" t="str">
        <f t="shared" si="5"/>
        <v/>
      </c>
      <c r="T46" s="54"/>
      <c r="U46" s="56"/>
      <c r="V46" s="55">
        <v>2</v>
      </c>
      <c r="W46" s="196">
        <f t="shared" si="6"/>
        <v>28</v>
      </c>
      <c r="X46" s="54"/>
      <c r="Y46" s="6" t="str">
        <f t="shared" si="7"/>
        <v/>
      </c>
      <c r="Z46" s="181">
        <v>2</v>
      </c>
      <c r="AA46" s="137" t="s">
        <v>15</v>
      </c>
      <c r="AB46" s="54"/>
      <c r="AC46" s="6" t="str">
        <f t="shared" si="28"/>
        <v/>
      </c>
      <c r="AD46" s="54"/>
      <c r="AE46" s="6" t="str">
        <f t="shared" si="29"/>
        <v/>
      </c>
      <c r="AF46" s="54"/>
      <c r="AG46" s="56"/>
      <c r="AH46" s="55"/>
      <c r="AI46" s="6" t="str">
        <f t="shared" si="30"/>
        <v/>
      </c>
      <c r="AJ46" s="54"/>
      <c r="AK46" s="6" t="str">
        <f t="shared" si="31"/>
        <v/>
      </c>
      <c r="AL46" s="54"/>
      <c r="AM46" s="57"/>
      <c r="AN46" s="7">
        <f t="shared" si="18"/>
        <v>2</v>
      </c>
      <c r="AO46" s="6">
        <f t="shared" si="19"/>
        <v>28</v>
      </c>
      <c r="AP46" s="8" t="str">
        <f t="shared" si="20"/>
        <v/>
      </c>
      <c r="AQ46" s="6" t="str">
        <f t="shared" si="21"/>
        <v/>
      </c>
      <c r="AR46" s="8">
        <f t="shared" si="22"/>
        <v>2</v>
      </c>
      <c r="AS46" s="9">
        <f t="shared" si="23"/>
        <v>2</v>
      </c>
      <c r="AT46" s="147" t="s">
        <v>128</v>
      </c>
      <c r="AU46" s="142" t="s">
        <v>113</v>
      </c>
    </row>
    <row r="47" spans="1:47" ht="15.75" customHeight="1" x14ac:dyDescent="0.25">
      <c r="A47" s="163" t="s">
        <v>230</v>
      </c>
      <c r="B47" s="52" t="s">
        <v>15</v>
      </c>
      <c r="C47" s="131" t="s">
        <v>86</v>
      </c>
      <c r="D47" s="138"/>
      <c r="E47" s="6" t="str">
        <f t="shared" si="0"/>
        <v/>
      </c>
      <c r="F47" s="100"/>
      <c r="G47" s="6" t="str">
        <f t="shared" si="1"/>
        <v/>
      </c>
      <c r="H47" s="100"/>
      <c r="I47" s="101"/>
      <c r="J47" s="55"/>
      <c r="K47" s="6" t="str">
        <f t="shared" si="2"/>
        <v/>
      </c>
      <c r="L47" s="54"/>
      <c r="M47" s="6" t="str">
        <f t="shared" si="3"/>
        <v/>
      </c>
      <c r="N47" s="54"/>
      <c r="O47" s="57"/>
      <c r="P47" s="54"/>
      <c r="Q47" s="6" t="str">
        <f t="shared" si="4"/>
        <v/>
      </c>
      <c r="R47" s="54"/>
      <c r="S47" s="6" t="str">
        <f t="shared" si="5"/>
        <v/>
      </c>
      <c r="T47" s="54"/>
      <c r="U47" s="56"/>
      <c r="V47" s="55"/>
      <c r="W47" s="178" t="str">
        <f t="shared" si="6"/>
        <v/>
      </c>
      <c r="X47" s="54">
        <v>2</v>
      </c>
      <c r="Y47" s="6">
        <f t="shared" si="7"/>
        <v>28</v>
      </c>
      <c r="Z47" s="181">
        <v>2</v>
      </c>
      <c r="AA47" s="137" t="s">
        <v>135</v>
      </c>
      <c r="AB47" s="54"/>
      <c r="AC47" s="6" t="str">
        <f t="shared" si="28"/>
        <v/>
      </c>
      <c r="AD47" s="54"/>
      <c r="AE47" s="6" t="str">
        <f t="shared" si="29"/>
        <v/>
      </c>
      <c r="AF47" s="54"/>
      <c r="AG47" s="56"/>
      <c r="AH47" s="55"/>
      <c r="AI47" s="6" t="str">
        <f t="shared" si="30"/>
        <v/>
      </c>
      <c r="AJ47" s="54"/>
      <c r="AK47" s="6" t="str">
        <f t="shared" si="31"/>
        <v/>
      </c>
      <c r="AL47" s="54"/>
      <c r="AM47" s="57"/>
      <c r="AN47" s="7" t="str">
        <f t="shared" si="18"/>
        <v/>
      </c>
      <c r="AO47" s="6" t="str">
        <f t="shared" si="19"/>
        <v/>
      </c>
      <c r="AP47" s="8">
        <f t="shared" si="20"/>
        <v>2</v>
      </c>
      <c r="AQ47" s="6">
        <f t="shared" si="21"/>
        <v>28</v>
      </c>
      <c r="AR47" s="8">
        <f t="shared" si="22"/>
        <v>2</v>
      </c>
      <c r="AS47" s="9">
        <f t="shared" si="23"/>
        <v>2</v>
      </c>
      <c r="AT47" s="147" t="s">
        <v>117</v>
      </c>
      <c r="AU47" s="142" t="s">
        <v>96</v>
      </c>
    </row>
    <row r="48" spans="1:47" ht="15.75" customHeight="1" x14ac:dyDescent="0.25">
      <c r="A48" s="163" t="s">
        <v>231</v>
      </c>
      <c r="B48" s="52" t="s">
        <v>15</v>
      </c>
      <c r="C48" s="131" t="s">
        <v>87</v>
      </c>
      <c r="D48" s="138"/>
      <c r="E48" s="6" t="str">
        <f t="shared" si="0"/>
        <v/>
      </c>
      <c r="F48" s="100"/>
      <c r="G48" s="6" t="str">
        <f t="shared" si="1"/>
        <v/>
      </c>
      <c r="H48" s="100"/>
      <c r="I48" s="101"/>
      <c r="J48" s="55"/>
      <c r="K48" s="6" t="str">
        <f t="shared" si="2"/>
        <v/>
      </c>
      <c r="L48" s="54"/>
      <c r="M48" s="6" t="str">
        <f t="shared" si="3"/>
        <v/>
      </c>
      <c r="N48" s="54"/>
      <c r="O48" s="57"/>
      <c r="P48" s="54"/>
      <c r="Q48" s="6" t="str">
        <f t="shared" si="4"/>
        <v/>
      </c>
      <c r="R48" s="54"/>
      <c r="S48" s="6" t="str">
        <f t="shared" si="5"/>
        <v/>
      </c>
      <c r="T48" s="54"/>
      <c r="U48" s="56"/>
      <c r="V48" s="55">
        <v>1</v>
      </c>
      <c r="W48" s="6">
        <f t="shared" si="6"/>
        <v>14</v>
      </c>
      <c r="X48" s="54">
        <v>1</v>
      </c>
      <c r="Y48" s="6">
        <f t="shared" si="7"/>
        <v>14</v>
      </c>
      <c r="Z48" s="134">
        <v>3</v>
      </c>
      <c r="AA48" s="137" t="s">
        <v>141</v>
      </c>
      <c r="AB48" s="54"/>
      <c r="AC48" s="6" t="str">
        <f t="shared" si="28"/>
        <v/>
      </c>
      <c r="AD48" s="54"/>
      <c r="AE48" s="6" t="str">
        <f t="shared" si="29"/>
        <v/>
      </c>
      <c r="AF48" s="54"/>
      <c r="AG48" s="56"/>
      <c r="AH48" s="55"/>
      <c r="AI48" s="6" t="str">
        <f t="shared" si="30"/>
        <v/>
      </c>
      <c r="AJ48" s="54"/>
      <c r="AK48" s="6" t="str">
        <f t="shared" si="31"/>
        <v/>
      </c>
      <c r="AL48" s="54"/>
      <c r="AM48" s="57"/>
      <c r="AN48" s="7">
        <f t="shared" si="18"/>
        <v>1</v>
      </c>
      <c r="AO48" s="6">
        <f t="shared" si="19"/>
        <v>14</v>
      </c>
      <c r="AP48" s="8">
        <f t="shared" si="20"/>
        <v>1</v>
      </c>
      <c r="AQ48" s="6">
        <f t="shared" si="21"/>
        <v>14</v>
      </c>
      <c r="AR48" s="8">
        <f t="shared" si="22"/>
        <v>3</v>
      </c>
      <c r="AS48" s="9">
        <f t="shared" si="23"/>
        <v>2</v>
      </c>
      <c r="AT48" s="147" t="s">
        <v>117</v>
      </c>
      <c r="AU48" s="142" t="s">
        <v>107</v>
      </c>
    </row>
    <row r="49" spans="1:47" ht="15.75" customHeight="1" x14ac:dyDescent="0.25">
      <c r="A49" s="49"/>
      <c r="B49" s="52" t="s">
        <v>28</v>
      </c>
      <c r="C49" s="53" t="s">
        <v>186</v>
      </c>
      <c r="D49" s="100">
        <v>1</v>
      </c>
      <c r="E49" s="6">
        <f t="shared" si="0"/>
        <v>14</v>
      </c>
      <c r="F49" s="100">
        <v>1</v>
      </c>
      <c r="G49" s="6">
        <f t="shared" si="1"/>
        <v>14</v>
      </c>
      <c r="H49" s="100">
        <v>2</v>
      </c>
      <c r="I49" s="101" t="s">
        <v>135</v>
      </c>
      <c r="J49" s="55"/>
      <c r="K49" s="6" t="str">
        <f t="shared" si="2"/>
        <v/>
      </c>
      <c r="L49" s="54"/>
      <c r="M49" s="6" t="str">
        <f t="shared" si="3"/>
        <v/>
      </c>
      <c r="N49" s="54"/>
      <c r="O49" s="57"/>
      <c r="P49" s="54"/>
      <c r="Q49" s="6" t="str">
        <f t="shared" si="4"/>
        <v/>
      </c>
      <c r="R49" s="54"/>
      <c r="S49" s="6" t="str">
        <f t="shared" si="5"/>
        <v/>
      </c>
      <c r="T49" s="54"/>
      <c r="U49" s="56"/>
      <c r="V49" s="55"/>
      <c r="W49" s="6" t="str">
        <f t="shared" si="6"/>
        <v/>
      </c>
      <c r="X49" s="54"/>
      <c r="Y49" s="6" t="str">
        <f t="shared" si="7"/>
        <v/>
      </c>
      <c r="Z49" s="54"/>
      <c r="AA49" s="57"/>
      <c r="AB49" s="54"/>
      <c r="AC49" s="6" t="str">
        <f t="shared" ref="AC49:AC51" si="34">IF(AB49*14=0,"",AB49*14)</f>
        <v/>
      </c>
      <c r="AD49" s="54"/>
      <c r="AE49" s="6" t="str">
        <f t="shared" ref="AE49:AE51" si="35">IF(AD49*14=0,"",AD49*14)</f>
        <v/>
      </c>
      <c r="AF49" s="54"/>
      <c r="AG49" s="56"/>
      <c r="AH49" s="55"/>
      <c r="AI49" s="6" t="str">
        <f t="shared" ref="AI49:AI51" si="36">IF(AH49*14=0,"",AH49*14)</f>
        <v/>
      </c>
      <c r="AJ49" s="54"/>
      <c r="AK49" s="6" t="str">
        <f t="shared" ref="AK49:AK51" si="37">IF(AJ49*14=0,"",AJ49*14)</f>
        <v/>
      </c>
      <c r="AL49" s="54"/>
      <c r="AM49" s="57"/>
      <c r="AN49" s="7">
        <f t="shared" si="18"/>
        <v>1</v>
      </c>
      <c r="AO49" s="6">
        <f t="shared" si="19"/>
        <v>14</v>
      </c>
      <c r="AP49" s="8">
        <f t="shared" si="20"/>
        <v>1</v>
      </c>
      <c r="AQ49" s="6">
        <f t="shared" si="21"/>
        <v>14</v>
      </c>
      <c r="AR49" s="8">
        <f t="shared" si="22"/>
        <v>2</v>
      </c>
      <c r="AS49" s="9">
        <f t="shared" si="23"/>
        <v>2</v>
      </c>
      <c r="AT49" s="147"/>
      <c r="AU49" s="148"/>
    </row>
    <row r="50" spans="1:47" ht="15.75" customHeight="1" x14ac:dyDescent="0.25">
      <c r="A50" s="49"/>
      <c r="B50" s="52" t="s">
        <v>28</v>
      </c>
      <c r="C50" s="53" t="s">
        <v>187</v>
      </c>
      <c r="D50" s="100"/>
      <c r="E50" s="6" t="str">
        <f t="shared" si="0"/>
        <v/>
      </c>
      <c r="F50" s="100"/>
      <c r="G50" s="6" t="str">
        <f t="shared" si="1"/>
        <v/>
      </c>
      <c r="H50" s="100"/>
      <c r="I50" s="101"/>
      <c r="J50" s="55">
        <v>1</v>
      </c>
      <c r="K50" s="6">
        <f t="shared" si="2"/>
        <v>14</v>
      </c>
      <c r="L50" s="54">
        <v>1</v>
      </c>
      <c r="M50" s="6">
        <f t="shared" si="3"/>
        <v>14</v>
      </c>
      <c r="N50" s="54">
        <v>2</v>
      </c>
      <c r="O50" s="57" t="s">
        <v>135</v>
      </c>
      <c r="P50" s="54"/>
      <c r="Q50" s="6" t="str">
        <f t="shared" si="4"/>
        <v/>
      </c>
      <c r="R50" s="54"/>
      <c r="S50" s="6" t="str">
        <f t="shared" si="5"/>
        <v/>
      </c>
      <c r="T50" s="54"/>
      <c r="U50" s="56"/>
      <c r="V50" s="55"/>
      <c r="W50" s="6" t="str">
        <f t="shared" si="6"/>
        <v/>
      </c>
      <c r="X50" s="54"/>
      <c r="Y50" s="6" t="str">
        <f t="shared" si="7"/>
        <v/>
      </c>
      <c r="Z50" s="54"/>
      <c r="AA50" s="57"/>
      <c r="AB50" s="54"/>
      <c r="AC50" s="6" t="str">
        <f t="shared" si="34"/>
        <v/>
      </c>
      <c r="AD50" s="54"/>
      <c r="AE50" s="6" t="str">
        <f t="shared" si="35"/>
        <v/>
      </c>
      <c r="AF50" s="54"/>
      <c r="AG50" s="56"/>
      <c r="AH50" s="55"/>
      <c r="AI50" s="6" t="str">
        <f t="shared" si="36"/>
        <v/>
      </c>
      <c r="AJ50" s="54"/>
      <c r="AK50" s="6" t="str">
        <f t="shared" si="37"/>
        <v/>
      </c>
      <c r="AL50" s="54"/>
      <c r="AM50" s="57"/>
      <c r="AN50" s="7">
        <f t="shared" si="18"/>
        <v>1</v>
      </c>
      <c r="AO50" s="6">
        <f t="shared" si="19"/>
        <v>14</v>
      </c>
      <c r="AP50" s="8">
        <f t="shared" si="20"/>
        <v>1</v>
      </c>
      <c r="AQ50" s="6">
        <f t="shared" si="21"/>
        <v>14</v>
      </c>
      <c r="AR50" s="8">
        <f t="shared" si="22"/>
        <v>2</v>
      </c>
      <c r="AS50" s="9">
        <f t="shared" si="23"/>
        <v>2</v>
      </c>
      <c r="AT50" s="147"/>
      <c r="AU50" s="149"/>
    </row>
    <row r="51" spans="1:47" ht="15.75" customHeight="1" thickBot="1" x14ac:dyDescent="0.3">
      <c r="A51" s="49"/>
      <c r="B51" s="52" t="s">
        <v>28</v>
      </c>
      <c r="C51" s="53" t="s">
        <v>188</v>
      </c>
      <c r="D51" s="100"/>
      <c r="E51" s="6" t="str">
        <f t="shared" ref="E51" si="38">IF(D51*14=0,"",D51*14)</f>
        <v/>
      </c>
      <c r="F51" s="100"/>
      <c r="G51" s="6" t="str">
        <f t="shared" ref="G51" si="39">IF(F51*14=0,"",F51*14)</f>
        <v/>
      </c>
      <c r="H51" s="100"/>
      <c r="I51" s="101"/>
      <c r="J51" s="55"/>
      <c r="K51" s="6" t="str">
        <f t="shared" ref="K51" si="40">IF(J51*14=0,"",J51*14)</f>
        <v/>
      </c>
      <c r="L51" s="54"/>
      <c r="M51" s="6" t="str">
        <f t="shared" si="3"/>
        <v/>
      </c>
      <c r="N51" s="54"/>
      <c r="O51" s="57"/>
      <c r="P51" s="54">
        <v>1</v>
      </c>
      <c r="Q51" s="6">
        <f t="shared" ref="Q51" si="41">IF(P51*14=0,"",P51*14)</f>
        <v>14</v>
      </c>
      <c r="R51" s="54">
        <v>1</v>
      </c>
      <c r="S51" s="6">
        <f t="shared" si="5"/>
        <v>14</v>
      </c>
      <c r="T51" s="54">
        <v>2</v>
      </c>
      <c r="U51" s="56" t="s">
        <v>135</v>
      </c>
      <c r="V51" s="55"/>
      <c r="W51" s="6" t="str">
        <f t="shared" ref="W51" si="42">IF(V51*14=0,"",V51*14)</f>
        <v/>
      </c>
      <c r="X51" s="54"/>
      <c r="Y51" s="6" t="str">
        <f t="shared" si="7"/>
        <v/>
      </c>
      <c r="Z51" s="54"/>
      <c r="AA51" s="57"/>
      <c r="AB51" s="54"/>
      <c r="AC51" s="6" t="str">
        <f t="shared" si="34"/>
        <v/>
      </c>
      <c r="AD51" s="54"/>
      <c r="AE51" s="6" t="str">
        <f t="shared" si="35"/>
        <v/>
      </c>
      <c r="AF51" s="54"/>
      <c r="AG51" s="56"/>
      <c r="AH51" s="55"/>
      <c r="AI51" s="6" t="str">
        <f t="shared" si="36"/>
        <v/>
      </c>
      <c r="AJ51" s="54"/>
      <c r="AK51" s="6" t="str">
        <f t="shared" si="37"/>
        <v/>
      </c>
      <c r="AL51" s="54"/>
      <c r="AM51" s="57"/>
      <c r="AN51" s="7">
        <f t="shared" si="18"/>
        <v>1</v>
      </c>
      <c r="AO51" s="6">
        <f t="shared" si="19"/>
        <v>14</v>
      </c>
      <c r="AP51" s="8">
        <f t="shared" si="20"/>
        <v>1</v>
      </c>
      <c r="AQ51" s="6">
        <f t="shared" si="21"/>
        <v>14</v>
      </c>
      <c r="AR51" s="8">
        <f t="shared" si="22"/>
        <v>2</v>
      </c>
      <c r="AS51" s="9">
        <f t="shared" si="23"/>
        <v>2</v>
      </c>
      <c r="AT51" s="147"/>
      <c r="AU51" s="149"/>
    </row>
    <row r="52" spans="1:47" s="5" customFormat="1" ht="27" customHeight="1" thickBot="1" x14ac:dyDescent="0.35">
      <c r="A52" s="10"/>
      <c r="B52" s="11"/>
      <c r="C52" s="112" t="s">
        <v>39</v>
      </c>
      <c r="D52" s="69">
        <f>SUM(D10:D51)</f>
        <v>17</v>
      </c>
      <c r="E52" s="69">
        <f>SUM(E10:E51)</f>
        <v>238</v>
      </c>
      <c r="F52" s="69">
        <f>SUM(F10:F51)</f>
        <v>8</v>
      </c>
      <c r="G52" s="69">
        <f>SUM(G10:G51)</f>
        <v>112</v>
      </c>
      <c r="H52" s="69">
        <f>SUM(H10:H51)</f>
        <v>28</v>
      </c>
      <c r="I52" s="115" t="s">
        <v>17</v>
      </c>
      <c r="J52" s="69">
        <f>SUM(J10:J51)</f>
        <v>14</v>
      </c>
      <c r="K52" s="69">
        <f>SUM(K10:K51)</f>
        <v>196</v>
      </c>
      <c r="L52" s="69">
        <f>SUM(L10:L51)</f>
        <v>11</v>
      </c>
      <c r="M52" s="69">
        <f>SUM(M10:M51)</f>
        <v>154</v>
      </c>
      <c r="N52" s="69">
        <f>SUM(N10:N51)</f>
        <v>31</v>
      </c>
      <c r="O52" s="115" t="s">
        <v>17</v>
      </c>
      <c r="P52" s="69">
        <f>SUM(P10:P51)</f>
        <v>19</v>
      </c>
      <c r="Q52" s="69">
        <f>SUM(Q10:Q51)</f>
        <v>266</v>
      </c>
      <c r="R52" s="69">
        <f>SUM(R10:R51)</f>
        <v>8</v>
      </c>
      <c r="S52" s="69">
        <f>SUM(S10:S51)</f>
        <v>112</v>
      </c>
      <c r="T52" s="69">
        <f>SUM(T10:T51)</f>
        <v>30</v>
      </c>
      <c r="U52" s="115" t="s">
        <v>17</v>
      </c>
      <c r="V52" s="69">
        <f>SUM(V10:V51)</f>
        <v>6</v>
      </c>
      <c r="W52" s="69">
        <f>SUM(W10:W51)</f>
        <v>84</v>
      </c>
      <c r="X52" s="69">
        <f>SUM(X10:X51)</f>
        <v>4</v>
      </c>
      <c r="Y52" s="69">
        <f>SUM(Y10:Y51)</f>
        <v>56</v>
      </c>
      <c r="Z52" s="69">
        <f>SUM(Z10:Z51)</f>
        <v>11</v>
      </c>
      <c r="AA52" s="115" t="s">
        <v>17</v>
      </c>
      <c r="AB52" s="69">
        <f>SUM(AB10:AB51)</f>
        <v>0</v>
      </c>
      <c r="AC52" s="69">
        <f>SUM(AC10:AC51)</f>
        <v>0</v>
      </c>
      <c r="AD52" s="69">
        <f>SUM(AD10:AD51)</f>
        <v>0</v>
      </c>
      <c r="AE52" s="69">
        <f>SUM(AE10:AE51)</f>
        <v>0</v>
      </c>
      <c r="AF52" s="69">
        <f>SUM(AF10:AF51)</f>
        <v>0</v>
      </c>
      <c r="AG52" s="115" t="s">
        <v>17</v>
      </c>
      <c r="AH52" s="69">
        <f>SUM(AH10:AH51)</f>
        <v>0</v>
      </c>
      <c r="AI52" s="69">
        <f>SUM(AI10:AI51)</f>
        <v>0</v>
      </c>
      <c r="AJ52" s="69">
        <f>SUM(AJ10:AJ51)</f>
        <v>0</v>
      </c>
      <c r="AK52" s="69">
        <f>SUM(AK10:AK51)</f>
        <v>0</v>
      </c>
      <c r="AL52" s="69">
        <f>SUM(AL10:AL51)</f>
        <v>0</v>
      </c>
      <c r="AM52" s="115" t="s">
        <v>17</v>
      </c>
      <c r="AN52" s="69">
        <f t="shared" ref="AN52:AS52" si="43">SUM(AN10:AN51)</f>
        <v>56</v>
      </c>
      <c r="AO52" s="69">
        <f t="shared" si="43"/>
        <v>784</v>
      </c>
      <c r="AP52" s="69">
        <f t="shared" si="43"/>
        <v>31</v>
      </c>
      <c r="AQ52" s="69">
        <f t="shared" si="43"/>
        <v>434</v>
      </c>
      <c r="AR52" s="69">
        <f t="shared" si="43"/>
        <v>100</v>
      </c>
      <c r="AS52" s="123">
        <f t="shared" si="43"/>
        <v>87</v>
      </c>
      <c r="AT52" s="25"/>
      <c r="AU52" s="25"/>
    </row>
    <row r="53" spans="1:47" ht="15.75" customHeight="1" x14ac:dyDescent="0.3">
      <c r="A53" s="12"/>
      <c r="B53" s="13"/>
      <c r="C53" s="14" t="s">
        <v>16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70"/>
      <c r="AO53" s="71"/>
      <c r="AP53" s="71"/>
      <c r="AQ53" s="71"/>
      <c r="AR53" s="71"/>
      <c r="AS53" s="72"/>
      <c r="AT53" s="118"/>
      <c r="AU53" s="110"/>
    </row>
    <row r="54" spans="1:47" s="93" customFormat="1" ht="15.75" customHeight="1" x14ac:dyDescent="0.25">
      <c r="A54" s="167" t="s">
        <v>255</v>
      </c>
      <c r="B54" s="52" t="s">
        <v>32</v>
      </c>
      <c r="C54" s="159" t="s">
        <v>88</v>
      </c>
      <c r="D54" s="100"/>
      <c r="E54" s="6" t="str">
        <f t="shared" ref="E54:E56" si="44">IF(D54*14=0,"",D54*14)</f>
        <v/>
      </c>
      <c r="F54" s="100"/>
      <c r="G54" s="6" t="str">
        <f t="shared" ref="G54:G56" si="45">IF(F54*14=0,"",F54*14)</f>
        <v/>
      </c>
      <c r="H54" s="100" t="s">
        <v>17</v>
      </c>
      <c r="I54" s="101"/>
      <c r="J54" s="55"/>
      <c r="K54" s="6" t="str">
        <f t="shared" ref="K54:K56" si="46">IF(J54*14=0,"",J54*14)</f>
        <v/>
      </c>
      <c r="L54" s="54"/>
      <c r="M54" s="6" t="str">
        <f t="shared" ref="M54:M56" si="47">IF(L54*14=0,"",L54*14)</f>
        <v/>
      </c>
      <c r="N54" s="54" t="s">
        <v>17</v>
      </c>
      <c r="O54" s="57"/>
      <c r="P54" s="54"/>
      <c r="Q54" s="6" t="str">
        <f t="shared" ref="Q54:Q56" si="48">IF(P54*14=0,"",P54*14)</f>
        <v/>
      </c>
      <c r="R54" s="54"/>
      <c r="S54" s="6" t="str">
        <f t="shared" ref="S54:S56" si="49">IF(R54*14=0,"",R54*14)</f>
        <v/>
      </c>
      <c r="T54" s="54" t="s">
        <v>17</v>
      </c>
      <c r="U54" s="56" t="s">
        <v>140</v>
      </c>
      <c r="V54" s="55"/>
      <c r="W54" s="6" t="str">
        <f t="shared" ref="W54:W56" si="50">IF(V54*14=0,"",V54*14)</f>
        <v/>
      </c>
      <c r="X54" s="54"/>
      <c r="Y54" s="178" t="str">
        <f t="shared" ref="Y54:Y56" si="51">IF(X54*14=0,"",X54*14)</f>
        <v/>
      </c>
      <c r="Z54" s="54" t="s">
        <v>17</v>
      </c>
      <c r="AA54" s="57"/>
      <c r="AB54" s="54"/>
      <c r="AC54" s="6" t="str">
        <f t="shared" ref="AC54:AC56" si="52">IF(AB54*14=0,"",AB54*14)</f>
        <v/>
      </c>
      <c r="AD54" s="54"/>
      <c r="AE54" s="6" t="str">
        <f t="shared" ref="AE54:AE56" si="53">IF(AD54*14=0,"",AD54*14)</f>
        <v/>
      </c>
      <c r="AF54" s="54" t="s">
        <v>17</v>
      </c>
      <c r="AG54" s="56"/>
      <c r="AH54" s="55"/>
      <c r="AI54" s="6" t="str">
        <f t="shared" ref="AI54:AI56" si="54">IF(AH54*14=0,"",AH54*14)</f>
        <v/>
      </c>
      <c r="AJ54" s="54"/>
      <c r="AK54" s="6" t="str">
        <f t="shared" ref="AK54:AK56" si="55">IF(AJ54*14=0,"",AJ54*14)</f>
        <v/>
      </c>
      <c r="AL54" s="54" t="s">
        <v>17</v>
      </c>
      <c r="AM54" s="57"/>
      <c r="AN54" s="7"/>
      <c r="AO54" s="6" t="str">
        <f>IF((D54+J54+P54+V54+AB54+AH54)*14=0,"",(D54+J54+P54+V54+AB54+AH54)*14)</f>
        <v/>
      </c>
      <c r="AP54" s="8"/>
      <c r="AQ54" s="178" t="str">
        <f>IF((L54+F54+R54+X54+AD54+AJ54)*14=0,"",(L54+F54+R54+X54+AD54+AJ54)*14)</f>
        <v/>
      </c>
      <c r="AR54" s="58" t="s">
        <v>17</v>
      </c>
      <c r="AS54" s="9" t="str">
        <f>IF(D54+F54+L54+J54+P54+R54+V54+X54+AB54+AD54+AH54+AJ54=0,"",D54+F54+L54+J54+P54+R54+V54+X54+AB54+AD54+AH54+AJ54)</f>
        <v/>
      </c>
      <c r="AT54" s="117" t="s">
        <v>158</v>
      </c>
      <c r="AU54" s="215" t="s">
        <v>109</v>
      </c>
    </row>
    <row r="55" spans="1:47" ht="15.75" customHeight="1" x14ac:dyDescent="0.25">
      <c r="A55" s="167" t="s">
        <v>256</v>
      </c>
      <c r="B55" s="52" t="s">
        <v>32</v>
      </c>
      <c r="C55" s="159" t="s">
        <v>89</v>
      </c>
      <c r="D55" s="100"/>
      <c r="E55" s="6" t="str">
        <f t="shared" ref="E55" si="56">IF(D55*14=0,"",D55*14)</f>
        <v/>
      </c>
      <c r="F55" s="100"/>
      <c r="G55" s="6"/>
      <c r="H55" s="100" t="s">
        <v>17</v>
      </c>
      <c r="I55" s="101"/>
      <c r="J55" s="55"/>
      <c r="K55" s="6" t="str">
        <f t="shared" ref="K55" si="57">IF(J55*14=0,"",J55*14)</f>
        <v/>
      </c>
      <c r="L55" s="54"/>
      <c r="M55" s="6" t="str">
        <f t="shared" ref="M55" si="58">IF(L55*14=0,"",L55*14)</f>
        <v/>
      </c>
      <c r="N55" s="54" t="s">
        <v>17</v>
      </c>
      <c r="O55" s="57"/>
      <c r="P55" s="54"/>
      <c r="Q55" s="6" t="str">
        <f t="shared" ref="Q55" si="59">IF(P55*14=0,"",P55*14)</f>
        <v/>
      </c>
      <c r="R55" s="54"/>
      <c r="S55" s="6" t="str">
        <f t="shared" ref="S55" si="60">IF(R55*14=0,"",R55*14)</f>
        <v/>
      </c>
      <c r="T55" s="54" t="s">
        <v>17</v>
      </c>
      <c r="U55" s="56"/>
      <c r="V55" s="55"/>
      <c r="W55" s="6" t="str">
        <f t="shared" ref="W55" si="61">IF(V55*14=0,"",V55*14)</f>
        <v/>
      </c>
      <c r="X55" s="54"/>
      <c r="Y55" s="178">
        <v>120</v>
      </c>
      <c r="Z55" s="54" t="s">
        <v>17</v>
      </c>
      <c r="AA55" s="57" t="s">
        <v>114</v>
      </c>
      <c r="AB55" s="54"/>
      <c r="AC55" s="6" t="str">
        <f t="shared" ref="AC55" si="62">IF(AB55*14=0,"",AB55*14)</f>
        <v/>
      </c>
      <c r="AD55" s="54"/>
      <c r="AE55" s="6" t="str">
        <f t="shared" ref="AE55" si="63">IF(AD55*14=0,"",AD55*14)</f>
        <v/>
      </c>
      <c r="AF55" s="54" t="s">
        <v>17</v>
      </c>
      <c r="AG55" s="56"/>
      <c r="AH55" s="55"/>
      <c r="AI55" s="6" t="str">
        <f t="shared" ref="AI55" si="64">IF(AH55*14=0,"",AH55*14)</f>
        <v/>
      </c>
      <c r="AJ55" s="54"/>
      <c r="AK55" s="6" t="str">
        <f t="shared" ref="AK55" si="65">IF(AJ55*14=0,"",AJ55*14)</f>
        <v/>
      </c>
      <c r="AL55" s="54" t="s">
        <v>17</v>
      </c>
      <c r="AM55" s="57"/>
      <c r="AN55" s="7"/>
      <c r="AO55" s="6" t="str">
        <f>IF((D55+J55+P55+V55+AB55+AH55)*14=0,"",(D55+J55+P55+V55+AB55+AH55)*14)</f>
        <v/>
      </c>
      <c r="AP55" s="8"/>
      <c r="AQ55" s="196">
        <v>120</v>
      </c>
      <c r="AR55" s="58" t="s">
        <v>185</v>
      </c>
      <c r="AS55" s="9" t="str">
        <f>IF(D55+F55+L55+J55+P55+R55+V55+X55+AB55+AD55+AH55+AJ55=0,"",D55+F55+L55+J55+P55+R55+V55+X55+AB55+AD55+AH55+AJ55)</f>
        <v/>
      </c>
      <c r="AT55" s="117" t="s">
        <v>158</v>
      </c>
      <c r="AU55" s="216" t="s">
        <v>109</v>
      </c>
    </row>
    <row r="56" spans="1:47" ht="15.75" customHeight="1" thickBot="1" x14ac:dyDescent="0.3">
      <c r="A56" s="167" t="s">
        <v>257</v>
      </c>
      <c r="B56" s="52" t="s">
        <v>32</v>
      </c>
      <c r="C56" s="160" t="s">
        <v>90</v>
      </c>
      <c r="D56" s="100"/>
      <c r="E56" s="6" t="str">
        <f t="shared" si="44"/>
        <v/>
      </c>
      <c r="F56" s="100"/>
      <c r="G56" s="6" t="str">
        <f t="shared" si="45"/>
        <v/>
      </c>
      <c r="H56" s="100" t="s">
        <v>17</v>
      </c>
      <c r="I56" s="101"/>
      <c r="J56" s="55"/>
      <c r="K56" s="6" t="str">
        <f t="shared" si="46"/>
        <v/>
      </c>
      <c r="L56" s="54"/>
      <c r="M56" s="6" t="str">
        <f t="shared" si="47"/>
        <v/>
      </c>
      <c r="N56" s="54" t="s">
        <v>17</v>
      </c>
      <c r="O56" s="57"/>
      <c r="P56" s="54"/>
      <c r="Q56" s="6" t="str">
        <f t="shared" si="48"/>
        <v/>
      </c>
      <c r="R56" s="54"/>
      <c r="S56" s="6" t="str">
        <f t="shared" si="49"/>
        <v/>
      </c>
      <c r="T56" s="54" t="s">
        <v>17</v>
      </c>
      <c r="U56" s="56"/>
      <c r="V56" s="55"/>
      <c r="W56" s="6" t="str">
        <f t="shared" si="50"/>
        <v/>
      </c>
      <c r="X56" s="54"/>
      <c r="Y56" s="178" t="str">
        <f t="shared" si="51"/>
        <v/>
      </c>
      <c r="Z56" s="54" t="s">
        <v>17</v>
      </c>
      <c r="AA56" s="57" t="s">
        <v>139</v>
      </c>
      <c r="AB56" s="54"/>
      <c r="AC56" s="6" t="str">
        <f t="shared" si="52"/>
        <v/>
      </c>
      <c r="AD56" s="54"/>
      <c r="AE56" s="6" t="str">
        <f t="shared" si="53"/>
        <v/>
      </c>
      <c r="AF56" s="54" t="s">
        <v>17</v>
      </c>
      <c r="AG56" s="56"/>
      <c r="AH56" s="55"/>
      <c r="AI56" s="6" t="str">
        <f t="shared" si="54"/>
        <v/>
      </c>
      <c r="AJ56" s="54"/>
      <c r="AK56" s="6" t="str">
        <f t="shared" si="55"/>
        <v/>
      </c>
      <c r="AL56" s="54" t="s">
        <v>17</v>
      </c>
      <c r="AM56" s="57"/>
      <c r="AN56" s="7"/>
      <c r="AO56" s="6" t="str">
        <f>IF((D56+J56+P56+V56+AB56+AH56)*14=0,"",(D56+J56+P56+V56+AB56+AH56)*14)</f>
        <v/>
      </c>
      <c r="AP56" s="8"/>
      <c r="AQ56" s="178" t="str">
        <f>IF((L56+F56+R56+X56+AD56+AJ56)*14=0,"",(L56+F56+R56+X56+AD56+AJ56)*14)</f>
        <v/>
      </c>
      <c r="AR56" s="58" t="s">
        <v>17</v>
      </c>
      <c r="AS56" s="9" t="str">
        <f>IF(D56+F56+L56+J56+P56+R56+V56+X56+AB56+AD56+AH56+AJ56=0,"",D56+F56+L56+J56+P56+R56+V56+X56+AB56+AD56+AH56+AJ56)</f>
        <v/>
      </c>
      <c r="AT56" s="161" t="s">
        <v>158</v>
      </c>
      <c r="AU56" s="216" t="s">
        <v>109</v>
      </c>
    </row>
    <row r="57" spans="1:47" s="24" customFormat="1" ht="21.95" customHeight="1" thickBot="1" x14ac:dyDescent="0.3">
      <c r="A57" s="18"/>
      <c r="B57" s="19"/>
      <c r="C57" s="20" t="s">
        <v>18</v>
      </c>
      <c r="D57" s="21">
        <f>SUM(D54:D56)</f>
        <v>0</v>
      </c>
      <c r="E57" s="21">
        <f t="shared" ref="E57:G57" si="66">SUM(E54:E56)</f>
        <v>0</v>
      </c>
      <c r="F57" s="21">
        <f t="shared" si="66"/>
        <v>0</v>
      </c>
      <c r="G57" s="21">
        <f t="shared" si="66"/>
        <v>0</v>
      </c>
      <c r="H57" s="113" t="s">
        <v>17</v>
      </c>
      <c r="I57" s="114" t="s">
        <v>17</v>
      </c>
      <c r="J57" s="73">
        <f>SUM(J54:J56)</f>
        <v>0</v>
      </c>
      <c r="K57" s="21">
        <f t="shared" ref="K57:M57" si="67">SUM(K54:K56)</f>
        <v>0</v>
      </c>
      <c r="L57" s="21">
        <f t="shared" si="67"/>
        <v>0</v>
      </c>
      <c r="M57" s="21">
        <f t="shared" si="67"/>
        <v>0</v>
      </c>
      <c r="N57" s="113" t="s">
        <v>17</v>
      </c>
      <c r="O57" s="114" t="s">
        <v>17</v>
      </c>
      <c r="P57" s="21">
        <f>SUM(P54:P56)</f>
        <v>0</v>
      </c>
      <c r="Q57" s="21">
        <f t="shared" ref="Q57:S57" si="68">SUM(Q54:Q56)</f>
        <v>0</v>
      </c>
      <c r="R57" s="21">
        <f t="shared" si="68"/>
        <v>0</v>
      </c>
      <c r="S57" s="21">
        <f t="shared" si="68"/>
        <v>0</v>
      </c>
      <c r="T57" s="113" t="s">
        <v>17</v>
      </c>
      <c r="U57" s="114" t="s">
        <v>17</v>
      </c>
      <c r="V57" s="73">
        <f>SUM(V54:V56)</f>
        <v>0</v>
      </c>
      <c r="W57" s="21">
        <f t="shared" ref="W57:Y57" si="69">SUM(W54:W56)</f>
        <v>0</v>
      </c>
      <c r="X57" s="21">
        <f t="shared" si="69"/>
        <v>0</v>
      </c>
      <c r="Y57" s="21">
        <f t="shared" si="69"/>
        <v>120</v>
      </c>
      <c r="Z57" s="113" t="s">
        <v>17</v>
      </c>
      <c r="AA57" s="114" t="s">
        <v>17</v>
      </c>
      <c r="AB57" s="21">
        <f>SUM(AB54:AB56)</f>
        <v>0</v>
      </c>
      <c r="AC57" s="21">
        <f t="shared" ref="AC57:AE57" si="70">SUM(AC54:AC56)</f>
        <v>0</v>
      </c>
      <c r="AD57" s="21">
        <f t="shared" si="70"/>
        <v>0</v>
      </c>
      <c r="AE57" s="21">
        <f t="shared" si="70"/>
        <v>0</v>
      </c>
      <c r="AF57" s="113" t="s">
        <v>17</v>
      </c>
      <c r="AG57" s="114" t="s">
        <v>17</v>
      </c>
      <c r="AH57" s="21">
        <f>SUM(AH54:AH56)</f>
        <v>0</v>
      </c>
      <c r="AI57" s="21">
        <f t="shared" ref="AI57:AK57" si="71">SUM(AI54:AI56)</f>
        <v>0</v>
      </c>
      <c r="AJ57" s="21">
        <f t="shared" si="71"/>
        <v>0</v>
      </c>
      <c r="AK57" s="21">
        <f t="shared" si="71"/>
        <v>0</v>
      </c>
      <c r="AL57" s="113" t="s">
        <v>17</v>
      </c>
      <c r="AM57" s="114" t="s">
        <v>17</v>
      </c>
      <c r="AN57" s="75">
        <f>SUM(AN54:AN56)</f>
        <v>0</v>
      </c>
      <c r="AO57" s="21">
        <f t="shared" ref="AO57:AQ57" si="72">SUM(AO54:AO56)</f>
        <v>0</v>
      </c>
      <c r="AP57" s="21">
        <f t="shared" si="72"/>
        <v>0</v>
      </c>
      <c r="AQ57" s="21">
        <f t="shared" si="72"/>
        <v>120</v>
      </c>
      <c r="AR57" s="74" t="s">
        <v>17</v>
      </c>
      <c r="AS57" s="96">
        <f t="shared" ref="AS57" si="73">SUM(AS54:AS56)</f>
        <v>0</v>
      </c>
    </row>
    <row r="58" spans="1:47" ht="15.75" customHeight="1" x14ac:dyDescent="0.3">
      <c r="A58" s="12"/>
      <c r="B58" s="13"/>
      <c r="C58" s="14" t="s">
        <v>41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37"/>
      <c r="AL58" s="237"/>
      <c r="AM58" s="237"/>
      <c r="AN58" s="70"/>
      <c r="AO58" s="71"/>
      <c r="AP58" s="71"/>
      <c r="AQ58" s="71"/>
      <c r="AR58" s="71"/>
      <c r="AS58" s="72"/>
      <c r="AT58" s="118"/>
      <c r="AU58" s="110"/>
    </row>
    <row r="59" spans="1:47" s="93" customFormat="1" ht="15.75" customHeight="1" x14ac:dyDescent="0.25">
      <c r="A59" s="94" t="s">
        <v>232</v>
      </c>
      <c r="B59" s="52" t="s">
        <v>28</v>
      </c>
      <c r="C59" s="131" t="s">
        <v>73</v>
      </c>
      <c r="D59" s="100"/>
      <c r="E59" s="6" t="str">
        <f>IF(D59*14=0,"",D59*14)</f>
        <v/>
      </c>
      <c r="F59" s="100"/>
      <c r="G59" s="6" t="str">
        <f>IF(F59*14=0,"",F59*14)</f>
        <v/>
      </c>
      <c r="H59" s="100"/>
      <c r="I59" s="101"/>
      <c r="J59" s="55"/>
      <c r="K59" s="6" t="str">
        <f>IF(J59*14=0,"",J59*14)</f>
        <v/>
      </c>
      <c r="L59" s="54"/>
      <c r="M59" s="6" t="str">
        <f>IF(L59*14=0,"",L59*14)</f>
        <v/>
      </c>
      <c r="N59" s="54"/>
      <c r="O59" s="57"/>
      <c r="P59" s="54"/>
      <c r="Q59" s="6" t="str">
        <f>IF(P59*14=0,"",P59*14)</f>
        <v/>
      </c>
      <c r="R59" s="54"/>
      <c r="S59" s="6" t="str">
        <f>IF(R59*14=0,"",R59*14)</f>
        <v/>
      </c>
      <c r="T59" s="54"/>
      <c r="U59" s="56"/>
      <c r="V59" s="55">
        <v>2</v>
      </c>
      <c r="W59" s="6">
        <f>IF(V59*14=0,"",V59*14)</f>
        <v>28</v>
      </c>
      <c r="X59" s="54"/>
      <c r="Y59" s="6" t="str">
        <f>IF(X59*14=0,"",X59*14)</f>
        <v/>
      </c>
      <c r="Z59" s="54">
        <v>20</v>
      </c>
      <c r="AA59" s="57" t="s">
        <v>135</v>
      </c>
      <c r="AB59" s="54"/>
      <c r="AC59" s="6" t="str">
        <f>IF(AB59*14=0,"",AB59*14)</f>
        <v/>
      </c>
      <c r="AD59" s="54"/>
      <c r="AE59" s="6" t="str">
        <f>IF(AD59*14=0,"",AD59*14)</f>
        <v/>
      </c>
      <c r="AF59" s="54"/>
      <c r="AG59" s="56"/>
      <c r="AH59" s="55"/>
      <c r="AI59" s="6" t="str">
        <f>IF(AH59*14=0,"",AH59*14)</f>
        <v/>
      </c>
      <c r="AJ59" s="54"/>
      <c r="AK59" s="6" t="str">
        <f>IF(AJ59*14=0,"",AJ59*14)</f>
        <v/>
      </c>
      <c r="AL59" s="54"/>
      <c r="AM59" s="57"/>
      <c r="AN59" s="7">
        <f>IF(D59+J59+P59+V59+AB59+AH59=0,"",D59+J59+P59+V59+AB59+AH59)</f>
        <v>2</v>
      </c>
      <c r="AO59" s="6">
        <f>IF((D59+J59+P59+V59+AB59+AH59)*14=0,"",(D59+J59+P59+V59+AB59+AH59)*14)</f>
        <v>28</v>
      </c>
      <c r="AP59" s="8"/>
      <c r="AQ59" s="6" t="str">
        <f>IF((L59+F59+R59+X59+AD59+AJ59)*14=0,"",(L59+F59+R59+X59+AD59+AJ59)*14)</f>
        <v/>
      </c>
      <c r="AR59" s="58">
        <v>20</v>
      </c>
      <c r="AS59" s="9">
        <f>IF(D59+F59+L59+J59+P59+R59+V59+X59+AB59+AD59+AH59+AJ59=0,"",D59+F59+L59+J59+P59+R59+V59+X59+AB59+AD59+AH59+AJ59)</f>
        <v>2</v>
      </c>
      <c r="AT59" s="117" t="s">
        <v>117</v>
      </c>
      <c r="AU59" s="215" t="s">
        <v>109</v>
      </c>
    </row>
    <row r="60" spans="1:47" ht="15.75" customHeight="1" thickBot="1" x14ac:dyDescent="0.3">
      <c r="A60" s="94"/>
      <c r="B60" s="52" t="s">
        <v>28</v>
      </c>
      <c r="C60" s="95"/>
      <c r="D60" s="100"/>
      <c r="E60" s="6" t="str">
        <f>IF(D60*14=0,"",D60*14)</f>
        <v/>
      </c>
      <c r="F60" s="100"/>
      <c r="G60" s="6" t="str">
        <f>IF(F60*14=0,"",F60*14)</f>
        <v/>
      </c>
      <c r="H60" s="100"/>
      <c r="I60" s="101"/>
      <c r="J60" s="55"/>
      <c r="K60" s="6" t="str">
        <f>IF(J60*14=0,"",J60*14)</f>
        <v/>
      </c>
      <c r="L60" s="54"/>
      <c r="M60" s="6" t="str">
        <f>IF(L60*14=0,"",L60*14)</f>
        <v/>
      </c>
      <c r="N60" s="54"/>
      <c r="O60" s="57"/>
      <c r="P60" s="54"/>
      <c r="Q60" s="6" t="str">
        <f>IF(P60*14=0,"",P60*14)</f>
        <v/>
      </c>
      <c r="R60" s="54"/>
      <c r="S60" s="6" t="str">
        <f>IF(R60*14=0,"",R60*14)</f>
        <v/>
      </c>
      <c r="T60" s="54"/>
      <c r="U60" s="56"/>
      <c r="V60" s="55"/>
      <c r="W60" s="6" t="str">
        <f>IF(V60*14=0,"",V60*14)</f>
        <v/>
      </c>
      <c r="X60" s="54"/>
      <c r="Y60" s="6" t="str">
        <f>IF(X60*14=0,"",X60*14)</f>
        <v/>
      </c>
      <c r="Z60" s="54"/>
      <c r="AA60" s="57"/>
      <c r="AB60" s="54"/>
      <c r="AC60" s="6" t="str">
        <f>IF(AB60*14=0,"",AB60*14)</f>
        <v/>
      </c>
      <c r="AD60" s="54"/>
      <c r="AE60" s="6" t="str">
        <f>IF(AD60*14=0,"",AD60*14)</f>
        <v/>
      </c>
      <c r="AF60" s="54"/>
      <c r="AG60" s="56"/>
      <c r="AH60" s="55"/>
      <c r="AI60" s="6" t="str">
        <f>IF(AH60*14=0,"",AH60*14)</f>
        <v/>
      </c>
      <c r="AJ60" s="54"/>
      <c r="AK60" s="6" t="str">
        <f>IF(AJ60*14=0,"",AJ60*14)</f>
        <v/>
      </c>
      <c r="AL60" s="54"/>
      <c r="AM60" s="57"/>
      <c r="AN60" s="7"/>
      <c r="AO60" s="6" t="str">
        <f>IF((D60+J60+P60+V60+AB60+AH60)*14=0,"",(D60+J60+P60+V60+AB60+AH60)*14)</f>
        <v/>
      </c>
      <c r="AP60" s="8"/>
      <c r="AQ60" s="6" t="str">
        <f>IF((L60+F60+R60+X60+AD60+AJ60)*14=0,"",(L60+F60+R60+X60+AD60+AJ60)*14)</f>
        <v/>
      </c>
      <c r="AR60" s="58"/>
      <c r="AS60" s="9" t="str">
        <f>IF(D60+F60+L60+J60+P60+R60+V60+X60+AB60+AD60+AH60+AJ60=0,"",D60+F60+L60+J60+P60+R60+V60+X60+AB60+AD60+AH60+AJ60)</f>
        <v/>
      </c>
    </row>
    <row r="61" spans="1:47" s="24" customFormat="1" ht="21.95" customHeight="1" thickBot="1" x14ac:dyDescent="0.3">
      <c r="A61" s="18"/>
      <c r="B61" s="19"/>
      <c r="C61" s="20" t="s">
        <v>40</v>
      </c>
      <c r="D61" s="21">
        <f>SUM(D59:D60)</f>
        <v>0</v>
      </c>
      <c r="E61" s="21">
        <f>SUM(E59:E60)</f>
        <v>0</v>
      </c>
      <c r="F61" s="21">
        <f>SUM(F59:F60)</f>
        <v>0</v>
      </c>
      <c r="G61" s="21">
        <f>SUM(G59:G60)</f>
        <v>0</v>
      </c>
      <c r="H61" s="21">
        <f>SUM(H59:H60)</f>
        <v>0</v>
      </c>
      <c r="I61" s="114" t="s">
        <v>17</v>
      </c>
      <c r="J61" s="73">
        <f>SUM(J59:J60)</f>
        <v>0</v>
      </c>
      <c r="K61" s="21">
        <f>SUM(K59:K60)</f>
        <v>0</v>
      </c>
      <c r="L61" s="21">
        <f>SUM(L59:L60)</f>
        <v>0</v>
      </c>
      <c r="M61" s="21">
        <f>SUM(M59:M60)</f>
        <v>0</v>
      </c>
      <c r="N61" s="21">
        <f>SUM(N59:N60)</f>
        <v>0</v>
      </c>
      <c r="O61" s="114" t="s">
        <v>17</v>
      </c>
      <c r="P61" s="21">
        <f>SUM(P59:P60)</f>
        <v>0</v>
      </c>
      <c r="Q61" s="21">
        <f>SUM(Q59:Q60)</f>
        <v>0</v>
      </c>
      <c r="R61" s="21">
        <f>SUM(R59:R60)</f>
        <v>0</v>
      </c>
      <c r="S61" s="21">
        <f>SUM(S59:S60)</f>
        <v>0</v>
      </c>
      <c r="T61" s="21">
        <f>SUM(T59:T60)</f>
        <v>0</v>
      </c>
      <c r="U61" s="114" t="s">
        <v>17</v>
      </c>
      <c r="V61" s="73">
        <f>SUM(V59:V60)</f>
        <v>2</v>
      </c>
      <c r="W61" s="21">
        <f>SUM(W59:W60)</f>
        <v>28</v>
      </c>
      <c r="X61" s="21">
        <f>SUM(X59:X60)</f>
        <v>0</v>
      </c>
      <c r="Y61" s="21">
        <f>SUM(Y59:Y60)</f>
        <v>0</v>
      </c>
      <c r="Z61" s="21">
        <f>SUM(Z59:Z60)</f>
        <v>20</v>
      </c>
      <c r="AA61" s="114" t="s">
        <v>17</v>
      </c>
      <c r="AB61" s="21">
        <f>SUM(AB59:AB60)</f>
        <v>0</v>
      </c>
      <c r="AC61" s="21">
        <f>SUM(AC59:AC60)</f>
        <v>0</v>
      </c>
      <c r="AD61" s="21">
        <f>SUM(AD59:AD60)</f>
        <v>0</v>
      </c>
      <c r="AE61" s="21">
        <f>SUM(AE59:AE60)</f>
        <v>0</v>
      </c>
      <c r="AF61" s="21">
        <f>SUM(AF59:AF60)</f>
        <v>0</v>
      </c>
      <c r="AG61" s="114" t="s">
        <v>17</v>
      </c>
      <c r="AH61" s="21">
        <f>SUM(AH59:AH60)</f>
        <v>0</v>
      </c>
      <c r="AI61" s="21">
        <f>SUM(AI59:AI60)</f>
        <v>0</v>
      </c>
      <c r="AJ61" s="21">
        <f>SUM(AJ59:AJ60)</f>
        <v>0</v>
      </c>
      <c r="AK61" s="21">
        <f>SUM(AK59:AK60)</f>
        <v>0</v>
      </c>
      <c r="AL61" s="21">
        <f>SUM(AL59:AL60)</f>
        <v>0</v>
      </c>
      <c r="AM61" s="114" t="s">
        <v>17</v>
      </c>
      <c r="AN61" s="75">
        <f t="shared" ref="AN61:AS61" si="74">SUM(AN59:AN60)</f>
        <v>2</v>
      </c>
      <c r="AO61" s="21">
        <f t="shared" si="74"/>
        <v>28</v>
      </c>
      <c r="AP61" s="21">
        <f t="shared" si="74"/>
        <v>0</v>
      </c>
      <c r="AQ61" s="21">
        <f t="shared" si="74"/>
        <v>0</v>
      </c>
      <c r="AR61" s="21">
        <f t="shared" si="74"/>
        <v>20</v>
      </c>
      <c r="AS61" s="96">
        <f t="shared" si="74"/>
        <v>2</v>
      </c>
    </row>
    <row r="62" spans="1:47" ht="21.95" customHeight="1" thickBot="1" x14ac:dyDescent="0.3">
      <c r="A62" s="22"/>
      <c r="B62" s="23"/>
      <c r="C62" s="125" t="s">
        <v>27</v>
      </c>
      <c r="D62" s="126">
        <f>D52+D57+D61</f>
        <v>17</v>
      </c>
      <c r="E62" s="126">
        <f>E52+E57+E61</f>
        <v>238</v>
      </c>
      <c r="F62" s="126">
        <f>F52+F57+F61</f>
        <v>8</v>
      </c>
      <c r="G62" s="126">
        <f>G52+G57+G61</f>
        <v>112</v>
      </c>
      <c r="H62" s="126">
        <f>H52+H61</f>
        <v>28</v>
      </c>
      <c r="I62" s="127" t="s">
        <v>17</v>
      </c>
      <c r="J62" s="126">
        <f>J52+J57+J61</f>
        <v>14</v>
      </c>
      <c r="K62" s="126">
        <f>K52+K57+K61</f>
        <v>196</v>
      </c>
      <c r="L62" s="126">
        <f>L52+L57+L61</f>
        <v>11</v>
      </c>
      <c r="M62" s="126">
        <f>M52+M57+M61</f>
        <v>154</v>
      </c>
      <c r="N62" s="126">
        <f>N52+N61</f>
        <v>31</v>
      </c>
      <c r="O62" s="127" t="s">
        <v>17</v>
      </c>
      <c r="P62" s="126">
        <f>P52+P57+P61</f>
        <v>19</v>
      </c>
      <c r="Q62" s="126">
        <f>Q52+Q57+Q61</f>
        <v>266</v>
      </c>
      <c r="R62" s="126">
        <f>R52+R57+R61</f>
        <v>8</v>
      </c>
      <c r="S62" s="126">
        <f>S52+S57+S61</f>
        <v>112</v>
      </c>
      <c r="T62" s="126">
        <f>T52+T61</f>
        <v>30</v>
      </c>
      <c r="U62" s="127" t="s">
        <v>17</v>
      </c>
      <c r="V62" s="126">
        <f>V52+V57+V61</f>
        <v>8</v>
      </c>
      <c r="W62" s="126">
        <f>W52+W57+W61</f>
        <v>112</v>
      </c>
      <c r="X62" s="126">
        <f>X52+X57+X61</f>
        <v>4</v>
      </c>
      <c r="Y62" s="126">
        <f>Y52+Y57+Y61</f>
        <v>176</v>
      </c>
      <c r="Z62" s="126">
        <f>Z52+Z61</f>
        <v>31</v>
      </c>
      <c r="AA62" s="127" t="s">
        <v>17</v>
      </c>
      <c r="AB62" s="126">
        <f>AB52+AB57+AB61</f>
        <v>0</v>
      </c>
      <c r="AC62" s="126">
        <f>AC52+AC57+AC61</f>
        <v>0</v>
      </c>
      <c r="AD62" s="126">
        <f>AD52+AD57+AD61</f>
        <v>0</v>
      </c>
      <c r="AE62" s="126">
        <f>AE52+AE57+AE61</f>
        <v>0</v>
      </c>
      <c r="AF62" s="126">
        <f>AF52+AF61</f>
        <v>0</v>
      </c>
      <c r="AG62" s="127" t="s">
        <v>17</v>
      </c>
      <c r="AH62" s="126">
        <f>AH52+AH57+AH61</f>
        <v>0</v>
      </c>
      <c r="AI62" s="126">
        <f>AI52+AI57+AI61</f>
        <v>0</v>
      </c>
      <c r="AJ62" s="126">
        <f>AJ52+AJ57+AJ61</f>
        <v>0</v>
      </c>
      <c r="AK62" s="126">
        <f>AK52+AK57+AK61</f>
        <v>0</v>
      </c>
      <c r="AL62" s="126">
        <f>AL52+AL61</f>
        <v>0</v>
      </c>
      <c r="AM62" s="127" t="s">
        <v>17</v>
      </c>
      <c r="AN62" s="126">
        <f>AN52+AN57+AN61</f>
        <v>58</v>
      </c>
      <c r="AO62" s="126">
        <f>AO52+AO57+AO61</f>
        <v>812</v>
      </c>
      <c r="AP62" s="126">
        <f>AP52+AP57+AP61</f>
        <v>31</v>
      </c>
      <c r="AQ62" s="126">
        <f>AQ52+AQ57+AQ61</f>
        <v>554</v>
      </c>
      <c r="AR62" s="126">
        <f>AR52+AR61</f>
        <v>120</v>
      </c>
      <c r="AS62" s="128">
        <f>AS52+AS57+AS61</f>
        <v>89</v>
      </c>
    </row>
    <row r="63" spans="1:47" ht="15.75" customHeight="1" thickBot="1" x14ac:dyDescent="0.25">
      <c r="A63" s="223"/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  <c r="AN63" s="224"/>
      <c r="AO63" s="224"/>
      <c r="AP63" s="224"/>
      <c r="AQ63" s="224"/>
      <c r="AR63" s="224"/>
      <c r="AS63" s="225"/>
    </row>
    <row r="64" spans="1:47" s="25" customFormat="1" ht="15.75" customHeight="1" thickBot="1" x14ac:dyDescent="0.35">
      <c r="A64" s="106"/>
      <c r="B64" s="13"/>
      <c r="C64" s="105" t="s">
        <v>37</v>
      </c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5"/>
      <c r="AL64" s="245"/>
      <c r="AM64" s="245"/>
      <c r="AN64" s="76"/>
      <c r="AO64" s="77"/>
      <c r="AP64" s="77"/>
      <c r="AQ64" s="77"/>
      <c r="AR64" s="77"/>
      <c r="AS64" s="124"/>
      <c r="AT64" s="118"/>
      <c r="AU64" s="110"/>
    </row>
    <row r="65" spans="1:807" s="25" customFormat="1" ht="15.75" customHeight="1" x14ac:dyDescent="0.25">
      <c r="A65" s="165" t="s">
        <v>233</v>
      </c>
      <c r="B65" s="203" t="s">
        <v>19</v>
      </c>
      <c r="C65" s="129" t="s">
        <v>190</v>
      </c>
      <c r="D65" s="130"/>
      <c r="E65" s="6" t="str">
        <f t="shared" ref="E65:E66" si="75">IF(D65*14=0,"",D65*14)</f>
        <v/>
      </c>
      <c r="F65" s="100"/>
      <c r="G65" s="6" t="str">
        <f t="shared" ref="G65:G66" si="76">IF(F65*14=0,"",F65*14)</f>
        <v/>
      </c>
      <c r="H65" s="100"/>
      <c r="I65" s="101"/>
      <c r="J65" s="55"/>
      <c r="K65" s="6" t="str">
        <f t="shared" ref="K65:K66" si="77">IF(J65*14=0,"",J65*14)</f>
        <v/>
      </c>
      <c r="L65" s="54"/>
      <c r="M65" s="6" t="str">
        <f t="shared" ref="M65:M66" si="78">IF(L65*14=0,"",L65*14)</f>
        <v/>
      </c>
      <c r="N65" s="54"/>
      <c r="O65" s="57"/>
      <c r="P65" s="54"/>
      <c r="Q65" s="6" t="str">
        <f t="shared" ref="Q65:Q66" si="79">IF(P65*14=0,"",P65*14)</f>
        <v/>
      </c>
      <c r="R65" s="54"/>
      <c r="S65" s="6" t="str">
        <f t="shared" ref="S65:S66" si="80">IF(R65*14=0,"",R65*14)</f>
        <v/>
      </c>
      <c r="T65" s="54"/>
      <c r="U65" s="56"/>
      <c r="V65" s="55"/>
      <c r="W65" s="6" t="str">
        <f t="shared" ref="W65:W66" si="81">IF(V65*14=0,"",V65*14)</f>
        <v/>
      </c>
      <c r="X65" s="54"/>
      <c r="Y65" s="6" t="str">
        <f t="shared" ref="Y65:Y66" si="82">IF(X65*14=0,"",X65*14)</f>
        <v/>
      </c>
      <c r="Z65" s="54"/>
      <c r="AA65" s="57"/>
      <c r="AB65" s="54"/>
      <c r="AC65" s="6" t="str">
        <f t="shared" ref="AC65:AC66" si="83">IF(AB65*14=0,"",AB65*14)</f>
        <v/>
      </c>
      <c r="AD65" s="54"/>
      <c r="AE65" s="6" t="str">
        <f t="shared" ref="AE65:AE66" si="84">IF(AD65*14=0,"",AD65*14)</f>
        <v/>
      </c>
      <c r="AF65" s="54"/>
      <c r="AG65" s="56"/>
      <c r="AH65" s="55"/>
      <c r="AI65" s="6" t="str">
        <f t="shared" ref="AI65:AI66" si="85">IF(AH65*14=0,"",AH65*14)</f>
        <v/>
      </c>
      <c r="AJ65" s="54"/>
      <c r="AK65" s="6" t="str">
        <f t="shared" ref="AK65:AK66" si="86">IF(AJ65*14=0,"",AJ65*14)</f>
        <v/>
      </c>
      <c r="AL65" s="54"/>
      <c r="AM65" s="56"/>
      <c r="AN65" s="157">
        <v>2</v>
      </c>
      <c r="AO65" s="6">
        <f t="shared" ref="AO65:AO66" si="87">IF(AN65*14=0,"",AN65*14)</f>
        <v>28</v>
      </c>
      <c r="AP65" s="54"/>
      <c r="AQ65" s="6" t="str">
        <f t="shared" ref="AQ65:AQ66" si="88">IF(AP65*14=0,"",AP65*14)</f>
        <v/>
      </c>
      <c r="AR65" s="54">
        <v>3</v>
      </c>
      <c r="AS65" s="158" t="s">
        <v>15</v>
      </c>
      <c r="AT65" s="117" t="s">
        <v>134</v>
      </c>
      <c r="AU65" s="109" t="s">
        <v>166</v>
      </c>
    </row>
    <row r="66" spans="1:807" s="25" customFormat="1" ht="15.75" customHeight="1" x14ac:dyDescent="0.25">
      <c r="A66" s="162" t="s">
        <v>234</v>
      </c>
      <c r="B66" s="204" t="s">
        <v>19</v>
      </c>
      <c r="C66" s="197" t="s">
        <v>191</v>
      </c>
      <c r="D66" s="130"/>
      <c r="E66" s="6" t="str">
        <f t="shared" si="75"/>
        <v/>
      </c>
      <c r="F66" s="100"/>
      <c r="G66" s="6" t="str">
        <f t="shared" si="76"/>
        <v/>
      </c>
      <c r="H66" s="100"/>
      <c r="I66" s="101"/>
      <c r="J66" s="55"/>
      <c r="K66" s="6" t="str">
        <f t="shared" si="77"/>
        <v/>
      </c>
      <c r="L66" s="54"/>
      <c r="M66" s="6" t="str">
        <f t="shared" si="78"/>
        <v/>
      </c>
      <c r="N66" s="54"/>
      <c r="O66" s="57"/>
      <c r="P66" s="54"/>
      <c r="Q66" s="6" t="str">
        <f t="shared" si="79"/>
        <v/>
      </c>
      <c r="R66" s="54"/>
      <c r="S66" s="6" t="str">
        <f t="shared" si="80"/>
        <v/>
      </c>
      <c r="T66" s="54"/>
      <c r="U66" s="56"/>
      <c r="V66" s="55"/>
      <c r="W66" s="6" t="str">
        <f t="shared" si="81"/>
        <v/>
      </c>
      <c r="X66" s="54"/>
      <c r="Y66" s="6" t="str">
        <f t="shared" si="82"/>
        <v/>
      </c>
      <c r="Z66" s="54"/>
      <c r="AA66" s="57"/>
      <c r="AB66" s="54"/>
      <c r="AC66" s="6" t="str">
        <f t="shared" si="83"/>
        <v/>
      </c>
      <c r="AD66" s="54"/>
      <c r="AE66" s="6" t="str">
        <f t="shared" si="84"/>
        <v/>
      </c>
      <c r="AF66" s="54"/>
      <c r="AG66" s="56"/>
      <c r="AH66" s="55"/>
      <c r="AI66" s="6" t="str">
        <f t="shared" si="85"/>
        <v/>
      </c>
      <c r="AJ66" s="54"/>
      <c r="AK66" s="6" t="str">
        <f t="shared" si="86"/>
        <v/>
      </c>
      <c r="AL66" s="54"/>
      <c r="AM66" s="56"/>
      <c r="AN66" s="157">
        <v>2</v>
      </c>
      <c r="AO66" s="6">
        <f t="shared" si="87"/>
        <v>28</v>
      </c>
      <c r="AP66" s="54"/>
      <c r="AQ66" s="6" t="str">
        <f t="shared" si="88"/>
        <v/>
      </c>
      <c r="AR66" s="54">
        <v>2</v>
      </c>
      <c r="AS66" s="158" t="s">
        <v>15</v>
      </c>
      <c r="AT66" s="117" t="s">
        <v>167</v>
      </c>
      <c r="AU66" s="109" t="s">
        <v>169</v>
      </c>
    </row>
    <row r="67" spans="1:807" s="25" customFormat="1" ht="15.75" customHeight="1" x14ac:dyDescent="0.25">
      <c r="A67" s="162" t="s">
        <v>235</v>
      </c>
      <c r="B67" s="204" t="s">
        <v>19</v>
      </c>
      <c r="C67" s="197" t="s">
        <v>192</v>
      </c>
      <c r="D67" s="130"/>
      <c r="E67" s="6" t="str">
        <f t="shared" ref="E67:E73" si="89">IF(D67*14=0,"",D67*14)</f>
        <v/>
      </c>
      <c r="F67" s="100"/>
      <c r="G67" s="6" t="str">
        <f t="shared" ref="G67:G73" si="90">IF(F67*14=0,"",F67*14)</f>
        <v/>
      </c>
      <c r="H67" s="100"/>
      <c r="I67" s="101"/>
      <c r="J67" s="55"/>
      <c r="K67" s="6" t="str">
        <f t="shared" ref="K67:K73" si="91">IF(J67*14=0,"",J67*14)</f>
        <v/>
      </c>
      <c r="L67" s="54"/>
      <c r="M67" s="6" t="str">
        <f t="shared" ref="M67:M73" si="92">IF(L67*14=0,"",L67*14)</f>
        <v/>
      </c>
      <c r="N67" s="54"/>
      <c r="O67" s="57"/>
      <c r="P67" s="54"/>
      <c r="Q67" s="6" t="str">
        <f t="shared" ref="Q67:Q73" si="93">IF(P67*14=0,"",P67*14)</f>
        <v/>
      </c>
      <c r="R67" s="54"/>
      <c r="S67" s="6" t="str">
        <f t="shared" ref="S67:S73" si="94">IF(R67*14=0,"",R67*14)</f>
        <v/>
      </c>
      <c r="T67" s="54"/>
      <c r="U67" s="56"/>
      <c r="V67" s="55"/>
      <c r="W67" s="6" t="str">
        <f t="shared" ref="W67:W73" si="95">IF(V67*14=0,"",V67*14)</f>
        <v/>
      </c>
      <c r="X67" s="54"/>
      <c r="Y67" s="6" t="str">
        <f t="shared" ref="Y67:Y73" si="96">IF(X67*14=0,"",X67*14)</f>
        <v/>
      </c>
      <c r="Z67" s="54"/>
      <c r="AA67" s="57"/>
      <c r="AB67" s="54"/>
      <c r="AC67" s="6" t="str">
        <f t="shared" ref="AC67:AC87" si="97">IF(AB67*14=0,"",AB67*14)</f>
        <v/>
      </c>
      <c r="AD67" s="54"/>
      <c r="AE67" s="6" t="str">
        <f t="shared" ref="AE67:AE87" si="98">IF(AD67*14=0,"",AD67*14)</f>
        <v/>
      </c>
      <c r="AF67" s="54"/>
      <c r="AG67" s="56"/>
      <c r="AH67" s="55"/>
      <c r="AI67" s="6" t="str">
        <f t="shared" ref="AI67:AI87" si="99">IF(AH67*14=0,"",AH67*14)</f>
        <v/>
      </c>
      <c r="AJ67" s="54"/>
      <c r="AK67" s="6" t="str">
        <f t="shared" ref="AK67:AK87" si="100">IF(AJ67*14=0,"",AJ67*14)</f>
        <v/>
      </c>
      <c r="AL67" s="54"/>
      <c r="AM67" s="56"/>
      <c r="AN67" s="157">
        <v>1</v>
      </c>
      <c r="AO67" s="6">
        <f t="shared" ref="AO67:AO86" si="101">IF(AN67*14=0,"",AN67*14)</f>
        <v>14</v>
      </c>
      <c r="AP67" s="54">
        <v>1</v>
      </c>
      <c r="AQ67" s="6">
        <f t="shared" ref="AQ67:AQ87" si="102">IF(AP67*14=0,"",AP67*14)</f>
        <v>14</v>
      </c>
      <c r="AR67" s="54">
        <v>3</v>
      </c>
      <c r="AS67" s="158" t="s">
        <v>15</v>
      </c>
      <c r="AT67" s="155" t="s">
        <v>152</v>
      </c>
      <c r="AU67" s="109" t="s">
        <v>157</v>
      </c>
    </row>
    <row r="68" spans="1:807" s="25" customFormat="1" ht="15.75" customHeight="1" x14ac:dyDescent="0.25">
      <c r="A68" s="162" t="s">
        <v>236</v>
      </c>
      <c r="B68" s="204" t="s">
        <v>19</v>
      </c>
      <c r="C68" s="197" t="s">
        <v>193</v>
      </c>
      <c r="D68" s="130"/>
      <c r="E68" s="6" t="str">
        <f t="shared" si="89"/>
        <v/>
      </c>
      <c r="F68" s="100"/>
      <c r="G68" s="6" t="str">
        <f t="shared" si="90"/>
        <v/>
      </c>
      <c r="H68" s="100"/>
      <c r="I68" s="101"/>
      <c r="J68" s="55"/>
      <c r="K68" s="6" t="str">
        <f t="shared" si="91"/>
        <v/>
      </c>
      <c r="L68" s="54"/>
      <c r="M68" s="6" t="str">
        <f t="shared" si="92"/>
        <v/>
      </c>
      <c r="N68" s="54"/>
      <c r="O68" s="57"/>
      <c r="P68" s="54"/>
      <c r="Q68" s="6" t="str">
        <f t="shared" si="93"/>
        <v/>
      </c>
      <c r="R68" s="54"/>
      <c r="S68" s="6" t="str">
        <f t="shared" si="94"/>
        <v/>
      </c>
      <c r="T68" s="54"/>
      <c r="U68" s="56"/>
      <c r="V68" s="55"/>
      <c r="W68" s="6" t="str">
        <f t="shared" si="95"/>
        <v/>
      </c>
      <c r="X68" s="54"/>
      <c r="Y68" s="6" t="str">
        <f t="shared" si="96"/>
        <v/>
      </c>
      <c r="Z68" s="54"/>
      <c r="AA68" s="57"/>
      <c r="AB68" s="54"/>
      <c r="AC68" s="6" t="str">
        <f t="shared" si="97"/>
        <v/>
      </c>
      <c r="AD68" s="54"/>
      <c r="AE68" s="6" t="str">
        <f t="shared" si="98"/>
        <v/>
      </c>
      <c r="AF68" s="54"/>
      <c r="AG68" s="56"/>
      <c r="AH68" s="55"/>
      <c r="AI68" s="6" t="str">
        <f t="shared" si="99"/>
        <v/>
      </c>
      <c r="AJ68" s="54"/>
      <c r="AK68" s="6" t="str">
        <f t="shared" si="100"/>
        <v/>
      </c>
      <c r="AL68" s="54"/>
      <c r="AM68" s="56"/>
      <c r="AN68" s="157">
        <v>2</v>
      </c>
      <c r="AO68" s="6">
        <f t="shared" si="101"/>
        <v>28</v>
      </c>
      <c r="AP68" s="54"/>
      <c r="AQ68" s="6" t="str">
        <f t="shared" si="102"/>
        <v/>
      </c>
      <c r="AR68" s="54">
        <v>2</v>
      </c>
      <c r="AS68" s="158" t="s">
        <v>15</v>
      </c>
      <c r="AT68" s="117" t="s">
        <v>206</v>
      </c>
      <c r="AU68" s="109" t="s">
        <v>170</v>
      </c>
    </row>
    <row r="69" spans="1:807" s="25" customFormat="1" ht="15.75" customHeight="1" x14ac:dyDescent="0.25">
      <c r="A69" s="162" t="s">
        <v>237</v>
      </c>
      <c r="B69" s="204" t="s">
        <v>19</v>
      </c>
      <c r="C69" s="197" t="s">
        <v>194</v>
      </c>
      <c r="D69" s="130"/>
      <c r="E69" s="6" t="str">
        <f t="shared" si="89"/>
        <v/>
      </c>
      <c r="F69" s="100"/>
      <c r="G69" s="6" t="str">
        <f t="shared" si="90"/>
        <v/>
      </c>
      <c r="H69" s="100"/>
      <c r="I69" s="101"/>
      <c r="J69" s="55"/>
      <c r="K69" s="6" t="str">
        <f t="shared" si="91"/>
        <v/>
      </c>
      <c r="L69" s="54"/>
      <c r="M69" s="6" t="str">
        <f t="shared" si="92"/>
        <v/>
      </c>
      <c r="N69" s="54"/>
      <c r="O69" s="57"/>
      <c r="P69" s="54"/>
      <c r="Q69" s="6" t="str">
        <f t="shared" si="93"/>
        <v/>
      </c>
      <c r="R69" s="54"/>
      <c r="S69" s="6" t="str">
        <f t="shared" si="94"/>
        <v/>
      </c>
      <c r="T69" s="54"/>
      <c r="U69" s="56"/>
      <c r="V69" s="55"/>
      <c r="W69" s="6" t="str">
        <f t="shared" si="95"/>
        <v/>
      </c>
      <c r="X69" s="54"/>
      <c r="Y69" s="6" t="str">
        <f t="shared" si="96"/>
        <v/>
      </c>
      <c r="Z69" s="54"/>
      <c r="AA69" s="57"/>
      <c r="AB69" s="54"/>
      <c r="AC69" s="6" t="str">
        <f t="shared" si="97"/>
        <v/>
      </c>
      <c r="AD69" s="54"/>
      <c r="AE69" s="6" t="str">
        <f t="shared" si="98"/>
        <v/>
      </c>
      <c r="AF69" s="54"/>
      <c r="AG69" s="56"/>
      <c r="AH69" s="55"/>
      <c r="AI69" s="6" t="str">
        <f t="shared" si="99"/>
        <v/>
      </c>
      <c r="AJ69" s="54"/>
      <c r="AK69" s="6" t="str">
        <f t="shared" si="100"/>
        <v/>
      </c>
      <c r="AL69" s="54"/>
      <c r="AM69" s="56"/>
      <c r="AN69" s="157">
        <v>1</v>
      </c>
      <c r="AO69" s="6">
        <f t="shared" si="101"/>
        <v>14</v>
      </c>
      <c r="AP69" s="54">
        <v>1</v>
      </c>
      <c r="AQ69" s="6">
        <f t="shared" si="102"/>
        <v>14</v>
      </c>
      <c r="AR69" s="54">
        <v>2</v>
      </c>
      <c r="AS69" s="158" t="s">
        <v>135</v>
      </c>
      <c r="AT69" s="117" t="s">
        <v>158</v>
      </c>
      <c r="AU69" s="109" t="s">
        <v>159</v>
      </c>
    </row>
    <row r="70" spans="1:807" s="25" customFormat="1" ht="15.75" customHeight="1" x14ac:dyDescent="0.25">
      <c r="A70" s="162" t="s">
        <v>238</v>
      </c>
      <c r="B70" s="204" t="s">
        <v>19</v>
      </c>
      <c r="C70" s="197" t="s">
        <v>195</v>
      </c>
      <c r="D70" s="130"/>
      <c r="E70" s="6" t="str">
        <f t="shared" si="89"/>
        <v/>
      </c>
      <c r="F70" s="100"/>
      <c r="G70" s="6" t="str">
        <f t="shared" si="90"/>
        <v/>
      </c>
      <c r="H70" s="100"/>
      <c r="I70" s="101"/>
      <c r="J70" s="55"/>
      <c r="K70" s="6" t="str">
        <f t="shared" si="91"/>
        <v/>
      </c>
      <c r="L70" s="54"/>
      <c r="M70" s="6" t="str">
        <f t="shared" si="92"/>
        <v/>
      </c>
      <c r="N70" s="54"/>
      <c r="O70" s="57"/>
      <c r="P70" s="54"/>
      <c r="Q70" s="6" t="str">
        <f t="shared" si="93"/>
        <v/>
      </c>
      <c r="R70" s="54"/>
      <c r="S70" s="6" t="str">
        <f t="shared" si="94"/>
        <v/>
      </c>
      <c r="T70" s="54"/>
      <c r="U70" s="56"/>
      <c r="V70" s="55"/>
      <c r="W70" s="6" t="str">
        <f t="shared" si="95"/>
        <v/>
      </c>
      <c r="X70" s="54"/>
      <c r="Y70" s="6" t="str">
        <f t="shared" si="96"/>
        <v/>
      </c>
      <c r="Z70" s="54"/>
      <c r="AA70" s="57"/>
      <c r="AB70" s="54"/>
      <c r="AC70" s="6" t="str">
        <f t="shared" si="97"/>
        <v/>
      </c>
      <c r="AD70" s="54"/>
      <c r="AE70" s="6" t="str">
        <f t="shared" si="98"/>
        <v/>
      </c>
      <c r="AF70" s="54"/>
      <c r="AG70" s="56"/>
      <c r="AH70" s="55"/>
      <c r="AI70" s="6" t="str">
        <f t="shared" si="99"/>
        <v/>
      </c>
      <c r="AJ70" s="54"/>
      <c r="AK70" s="6" t="str">
        <f t="shared" si="100"/>
        <v/>
      </c>
      <c r="AL70" s="54"/>
      <c r="AM70" s="56"/>
      <c r="AN70" s="157">
        <v>2</v>
      </c>
      <c r="AO70" s="6">
        <f t="shared" si="101"/>
        <v>28</v>
      </c>
      <c r="AP70" s="54"/>
      <c r="AQ70" s="6" t="str">
        <f t="shared" si="102"/>
        <v/>
      </c>
      <c r="AR70" s="54">
        <v>3</v>
      </c>
      <c r="AS70" s="158" t="s">
        <v>15</v>
      </c>
      <c r="AT70" s="117" t="s">
        <v>117</v>
      </c>
      <c r="AU70" s="109" t="s">
        <v>168</v>
      </c>
    </row>
    <row r="71" spans="1:807" s="25" customFormat="1" ht="16.5" x14ac:dyDescent="0.25">
      <c r="A71" s="162" t="s">
        <v>253</v>
      </c>
      <c r="B71" s="204" t="s">
        <v>19</v>
      </c>
      <c r="C71" s="197" t="s">
        <v>196</v>
      </c>
      <c r="D71" s="130"/>
      <c r="E71" s="6" t="str">
        <f t="shared" si="89"/>
        <v/>
      </c>
      <c r="F71" s="100"/>
      <c r="G71" s="6" t="str">
        <f t="shared" si="90"/>
        <v/>
      </c>
      <c r="H71" s="100"/>
      <c r="I71" s="101"/>
      <c r="J71" s="55"/>
      <c r="K71" s="6" t="str">
        <f t="shared" si="91"/>
        <v/>
      </c>
      <c r="L71" s="54"/>
      <c r="M71" s="6" t="str">
        <f t="shared" si="92"/>
        <v/>
      </c>
      <c r="N71" s="54"/>
      <c r="O71" s="57"/>
      <c r="P71" s="54"/>
      <c r="Q71" s="6" t="str">
        <f t="shared" si="93"/>
        <v/>
      </c>
      <c r="R71" s="54"/>
      <c r="S71" s="6" t="str">
        <f t="shared" si="94"/>
        <v/>
      </c>
      <c r="T71" s="54"/>
      <c r="U71" s="56"/>
      <c r="V71" s="55"/>
      <c r="W71" s="6" t="str">
        <f t="shared" si="95"/>
        <v/>
      </c>
      <c r="X71" s="54"/>
      <c r="Y71" s="6" t="str">
        <f t="shared" si="96"/>
        <v/>
      </c>
      <c r="Z71" s="54"/>
      <c r="AA71" s="57"/>
      <c r="AB71" s="54"/>
      <c r="AC71" s="6" t="str">
        <f t="shared" si="97"/>
        <v/>
      </c>
      <c r="AD71" s="54"/>
      <c r="AE71" s="6" t="str">
        <f t="shared" si="98"/>
        <v/>
      </c>
      <c r="AF71" s="54"/>
      <c r="AG71" s="56"/>
      <c r="AH71" s="55"/>
      <c r="AI71" s="6" t="str">
        <f t="shared" si="99"/>
        <v/>
      </c>
      <c r="AJ71" s="54"/>
      <c r="AK71" s="6" t="str">
        <f t="shared" si="100"/>
        <v/>
      </c>
      <c r="AL71" s="54"/>
      <c r="AM71" s="56"/>
      <c r="AN71" s="157"/>
      <c r="AO71" s="6" t="str">
        <f t="shared" si="101"/>
        <v/>
      </c>
      <c r="AP71" s="54">
        <v>2</v>
      </c>
      <c r="AQ71" s="6">
        <f t="shared" si="102"/>
        <v>28</v>
      </c>
      <c r="AR71" s="54">
        <v>2</v>
      </c>
      <c r="AS71" s="158" t="s">
        <v>135</v>
      </c>
      <c r="AT71" s="117" t="s">
        <v>160</v>
      </c>
      <c r="AU71" s="109" t="s">
        <v>171</v>
      </c>
    </row>
    <row r="72" spans="1:807" s="25" customFormat="1" ht="16.5" x14ac:dyDescent="0.25">
      <c r="A72" s="162" t="s">
        <v>239</v>
      </c>
      <c r="B72" s="204" t="s">
        <v>19</v>
      </c>
      <c r="C72" s="197" t="s">
        <v>197</v>
      </c>
      <c r="D72" s="130"/>
      <c r="E72" s="6" t="str">
        <f t="shared" si="89"/>
        <v/>
      </c>
      <c r="F72" s="100"/>
      <c r="G72" s="6" t="str">
        <f t="shared" si="90"/>
        <v/>
      </c>
      <c r="H72" s="100"/>
      <c r="I72" s="101"/>
      <c r="J72" s="55"/>
      <c r="K72" s="6" t="str">
        <f t="shared" si="91"/>
        <v/>
      </c>
      <c r="L72" s="54"/>
      <c r="M72" s="6" t="str">
        <f t="shared" si="92"/>
        <v/>
      </c>
      <c r="N72" s="54"/>
      <c r="O72" s="57"/>
      <c r="P72" s="54"/>
      <c r="Q72" s="6" t="str">
        <f t="shared" si="93"/>
        <v/>
      </c>
      <c r="R72" s="54"/>
      <c r="S72" s="6" t="str">
        <f t="shared" si="94"/>
        <v/>
      </c>
      <c r="T72" s="54"/>
      <c r="U72" s="56"/>
      <c r="V72" s="55"/>
      <c r="W72" s="6" t="str">
        <f t="shared" si="95"/>
        <v/>
      </c>
      <c r="X72" s="54"/>
      <c r="Y72" s="6" t="str">
        <f t="shared" si="96"/>
        <v/>
      </c>
      <c r="Z72" s="54"/>
      <c r="AA72" s="57"/>
      <c r="AB72" s="54"/>
      <c r="AC72" s="6" t="str">
        <f t="shared" si="97"/>
        <v/>
      </c>
      <c r="AD72" s="54"/>
      <c r="AE72" s="6" t="str">
        <f t="shared" si="98"/>
        <v/>
      </c>
      <c r="AF72" s="54"/>
      <c r="AG72" s="56"/>
      <c r="AH72" s="55"/>
      <c r="AI72" s="6" t="str">
        <f t="shared" si="99"/>
        <v/>
      </c>
      <c r="AJ72" s="54"/>
      <c r="AK72" s="6" t="str">
        <f t="shared" si="100"/>
        <v/>
      </c>
      <c r="AL72" s="54"/>
      <c r="AM72" s="56"/>
      <c r="AN72" s="157">
        <v>1</v>
      </c>
      <c r="AO72" s="6">
        <f t="shared" si="101"/>
        <v>14</v>
      </c>
      <c r="AP72" s="54">
        <v>1</v>
      </c>
      <c r="AQ72" s="6">
        <f t="shared" si="102"/>
        <v>14</v>
      </c>
      <c r="AR72" s="54">
        <v>2</v>
      </c>
      <c r="AS72" s="158" t="s">
        <v>135</v>
      </c>
      <c r="AT72" s="117" t="s">
        <v>161</v>
      </c>
      <c r="AU72" s="109" t="s">
        <v>184</v>
      </c>
    </row>
    <row r="73" spans="1:807" s="25" customFormat="1" ht="15.75" customHeight="1" x14ac:dyDescent="0.25">
      <c r="A73" s="162" t="s">
        <v>265</v>
      </c>
      <c r="B73" s="204" t="s">
        <v>19</v>
      </c>
      <c r="C73" s="197" t="s">
        <v>198</v>
      </c>
      <c r="D73" s="130"/>
      <c r="E73" s="6" t="str">
        <f t="shared" si="89"/>
        <v/>
      </c>
      <c r="F73" s="100"/>
      <c r="G73" s="6" t="str">
        <f t="shared" si="90"/>
        <v/>
      </c>
      <c r="H73" s="100"/>
      <c r="I73" s="101"/>
      <c r="J73" s="55"/>
      <c r="K73" s="6" t="str">
        <f t="shared" si="91"/>
        <v/>
      </c>
      <c r="L73" s="54"/>
      <c r="M73" s="6" t="str">
        <f t="shared" si="92"/>
        <v/>
      </c>
      <c r="N73" s="54"/>
      <c r="O73" s="57"/>
      <c r="P73" s="54"/>
      <c r="Q73" s="6" t="str">
        <f t="shared" si="93"/>
        <v/>
      </c>
      <c r="R73" s="54"/>
      <c r="S73" s="6" t="str">
        <f t="shared" si="94"/>
        <v/>
      </c>
      <c r="T73" s="54"/>
      <c r="U73" s="56"/>
      <c r="V73" s="55"/>
      <c r="W73" s="6" t="str">
        <f t="shared" si="95"/>
        <v/>
      </c>
      <c r="X73" s="54"/>
      <c r="Y73" s="6" t="str">
        <f t="shared" si="96"/>
        <v/>
      </c>
      <c r="Z73" s="54"/>
      <c r="AA73" s="57"/>
      <c r="AB73" s="54"/>
      <c r="AC73" s="6" t="str">
        <f t="shared" si="97"/>
        <v/>
      </c>
      <c r="AD73" s="54"/>
      <c r="AE73" s="6" t="str">
        <f t="shared" si="98"/>
        <v/>
      </c>
      <c r="AF73" s="54"/>
      <c r="AG73" s="56"/>
      <c r="AH73" s="55"/>
      <c r="AI73" s="6" t="str">
        <f t="shared" si="99"/>
        <v/>
      </c>
      <c r="AJ73" s="54"/>
      <c r="AK73" s="6" t="str">
        <f t="shared" si="100"/>
        <v/>
      </c>
      <c r="AL73" s="54"/>
      <c r="AM73" s="56"/>
      <c r="AN73" s="157">
        <v>2</v>
      </c>
      <c r="AO73" s="178">
        <f t="shared" si="101"/>
        <v>28</v>
      </c>
      <c r="AP73" s="54"/>
      <c r="AQ73" s="178" t="str">
        <f t="shared" si="102"/>
        <v/>
      </c>
      <c r="AR73" s="54">
        <v>2</v>
      </c>
      <c r="AS73" s="158" t="s">
        <v>15</v>
      </c>
      <c r="AT73" s="117" t="s">
        <v>134</v>
      </c>
      <c r="AU73" s="109" t="s">
        <v>162</v>
      </c>
    </row>
    <row r="74" spans="1:807" s="187" customFormat="1" ht="15.75" customHeight="1" x14ac:dyDescent="0.25">
      <c r="A74" s="162" t="s">
        <v>279</v>
      </c>
      <c r="B74" s="204" t="s">
        <v>19</v>
      </c>
      <c r="C74" s="197" t="s">
        <v>274</v>
      </c>
      <c r="D74" s="130"/>
      <c r="E74" s="6" t="str">
        <f t="shared" ref="E74:E87" si="103">IF(D74*14=0,"",D74*14)</f>
        <v/>
      </c>
      <c r="F74" s="100"/>
      <c r="G74" s="6" t="str">
        <f t="shared" ref="G74:G87" si="104">IF(F74*14=0,"",F74*14)</f>
        <v/>
      </c>
      <c r="H74" s="100"/>
      <c r="I74" s="101"/>
      <c r="J74" s="55"/>
      <c r="K74" s="6" t="str">
        <f t="shared" ref="K74:K87" si="105">IF(J74*14=0,"",J74*14)</f>
        <v/>
      </c>
      <c r="L74" s="54"/>
      <c r="M74" s="6" t="str">
        <f t="shared" ref="M74:M87" si="106">IF(L74*14=0,"",L74*14)</f>
        <v/>
      </c>
      <c r="N74" s="54"/>
      <c r="O74" s="57"/>
      <c r="P74" s="54"/>
      <c r="Q74" s="6" t="str">
        <f t="shared" ref="Q74:Q87" si="107">IF(P74*14=0,"",P74*14)</f>
        <v/>
      </c>
      <c r="R74" s="54"/>
      <c r="S74" s="6" t="str">
        <f t="shared" ref="S74:S87" si="108">IF(R74*14=0,"",R74*14)</f>
        <v/>
      </c>
      <c r="T74" s="54"/>
      <c r="U74" s="56"/>
      <c r="V74" s="55"/>
      <c r="W74" s="6" t="str">
        <f t="shared" ref="W74:W87" si="109">IF(V74*14=0,"",V74*14)</f>
        <v/>
      </c>
      <c r="X74" s="54"/>
      <c r="Y74" s="6" t="str">
        <f t="shared" ref="Y74:Y87" si="110">IF(X74*14=0,"",X74*14)</f>
        <v/>
      </c>
      <c r="Z74" s="100"/>
      <c r="AA74" s="185"/>
      <c r="AB74" s="100"/>
      <c r="AC74" s="183"/>
      <c r="AD74" s="100"/>
      <c r="AE74" s="183"/>
      <c r="AF74" s="100"/>
      <c r="AG74" s="101"/>
      <c r="AH74" s="184"/>
      <c r="AI74" s="183"/>
      <c r="AJ74" s="100"/>
      <c r="AK74" s="183"/>
      <c r="AL74" s="100"/>
      <c r="AM74" s="101"/>
      <c r="AN74" s="192"/>
      <c r="AO74" s="196"/>
      <c r="AP74" s="100">
        <v>2</v>
      </c>
      <c r="AQ74" s="196">
        <v>28</v>
      </c>
      <c r="AR74" s="100">
        <v>2</v>
      </c>
      <c r="AS74" s="193" t="s">
        <v>135</v>
      </c>
      <c r="AT74" s="194" t="s">
        <v>275</v>
      </c>
      <c r="AU74" s="195" t="s">
        <v>276</v>
      </c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  <c r="IV74" s="25"/>
      <c r="IW74" s="25"/>
      <c r="IX74" s="25"/>
      <c r="IY74" s="25"/>
      <c r="IZ74" s="25"/>
      <c r="JA74" s="25"/>
      <c r="JB74" s="25"/>
      <c r="JC74" s="25"/>
      <c r="JD74" s="25"/>
      <c r="JE74" s="25"/>
      <c r="JF74" s="25"/>
      <c r="JG74" s="25"/>
      <c r="JH74" s="25"/>
      <c r="JI74" s="25"/>
      <c r="JJ74" s="25"/>
      <c r="JK74" s="25"/>
      <c r="JL74" s="25"/>
      <c r="JM74" s="25"/>
      <c r="JN74" s="25"/>
      <c r="JO74" s="25"/>
      <c r="JP74" s="25"/>
      <c r="JQ74" s="25"/>
      <c r="JR74" s="25"/>
      <c r="JS74" s="25"/>
      <c r="JT74" s="25"/>
      <c r="JU74" s="25"/>
      <c r="JV74" s="25"/>
      <c r="JW74" s="25"/>
      <c r="JX74" s="25"/>
      <c r="JY74" s="25"/>
      <c r="JZ74" s="25"/>
      <c r="KA74" s="25"/>
      <c r="KB74" s="25"/>
      <c r="KC74" s="25"/>
      <c r="KD74" s="25"/>
      <c r="KE74" s="25"/>
      <c r="KF74" s="25"/>
      <c r="KG74" s="25"/>
      <c r="KH74" s="25"/>
      <c r="KI74" s="25"/>
      <c r="KJ74" s="25"/>
      <c r="KK74" s="25"/>
      <c r="KL74" s="25"/>
      <c r="KM74" s="25"/>
      <c r="KN74" s="25"/>
      <c r="KO74" s="25"/>
      <c r="KP74" s="25"/>
      <c r="KQ74" s="25"/>
      <c r="KR74" s="25"/>
      <c r="KS74" s="25"/>
      <c r="KT74" s="25"/>
      <c r="KU74" s="25"/>
      <c r="KV74" s="25"/>
      <c r="KW74" s="25"/>
      <c r="KX74" s="25"/>
      <c r="KY74" s="25"/>
      <c r="KZ74" s="25"/>
      <c r="LA74" s="25"/>
      <c r="LB74" s="25"/>
      <c r="LC74" s="25"/>
      <c r="LD74" s="25"/>
      <c r="LE74" s="25"/>
      <c r="LF74" s="25"/>
      <c r="LG74" s="25"/>
      <c r="LH74" s="25"/>
      <c r="LI74" s="25"/>
      <c r="LJ74" s="25"/>
      <c r="LK74" s="25"/>
      <c r="LL74" s="25"/>
      <c r="LM74" s="25"/>
      <c r="LN74" s="25"/>
      <c r="LO74" s="25"/>
      <c r="LP74" s="25"/>
      <c r="LQ74" s="25"/>
      <c r="LR74" s="25"/>
      <c r="LS74" s="25"/>
      <c r="LT74" s="25"/>
      <c r="LU74" s="25"/>
      <c r="LV74" s="25"/>
      <c r="LW74" s="25"/>
      <c r="LX74" s="25"/>
      <c r="LY74" s="25"/>
      <c r="LZ74" s="25"/>
      <c r="MA74" s="25"/>
      <c r="MB74" s="25"/>
      <c r="MC74" s="25"/>
      <c r="MD74" s="25"/>
      <c r="ME74" s="25"/>
      <c r="MF74" s="25"/>
      <c r="MG74" s="25"/>
      <c r="MH74" s="25"/>
      <c r="MI74" s="25"/>
      <c r="MJ74" s="25"/>
      <c r="MK74" s="25"/>
      <c r="ML74" s="25"/>
      <c r="MM74" s="25"/>
      <c r="MN74" s="25"/>
      <c r="MO74" s="25"/>
      <c r="MP74" s="25"/>
      <c r="MQ74" s="25"/>
      <c r="MR74" s="25"/>
      <c r="MS74" s="25"/>
      <c r="MT74" s="25"/>
      <c r="MU74" s="25"/>
      <c r="MV74" s="25"/>
      <c r="MW74" s="25"/>
      <c r="MX74" s="25"/>
      <c r="MY74" s="25"/>
      <c r="MZ74" s="25"/>
      <c r="NA74" s="25"/>
      <c r="NB74" s="25"/>
      <c r="NC74" s="25"/>
      <c r="ND74" s="25"/>
      <c r="NE74" s="25"/>
      <c r="NF74" s="25"/>
      <c r="NG74" s="25"/>
      <c r="NH74" s="25"/>
      <c r="NI74" s="25"/>
      <c r="NJ74" s="25"/>
      <c r="NK74" s="25"/>
      <c r="NL74" s="25"/>
      <c r="NM74" s="25"/>
      <c r="NN74" s="25"/>
      <c r="NO74" s="25"/>
      <c r="NP74" s="25"/>
      <c r="NQ74" s="25"/>
      <c r="NR74" s="25"/>
      <c r="NS74" s="25"/>
      <c r="NT74" s="25"/>
      <c r="NU74" s="25"/>
      <c r="NV74" s="25"/>
      <c r="NW74" s="25"/>
      <c r="NX74" s="25"/>
      <c r="NY74" s="25"/>
      <c r="NZ74" s="25"/>
      <c r="OA74" s="25"/>
      <c r="OB74" s="25"/>
      <c r="OC74" s="25"/>
      <c r="OD74" s="25"/>
      <c r="OE74" s="25"/>
      <c r="OF74" s="25"/>
      <c r="OG74" s="25"/>
      <c r="OH74" s="25"/>
      <c r="OI74" s="25"/>
      <c r="OJ74" s="25"/>
      <c r="OK74" s="25"/>
      <c r="OL74" s="25"/>
      <c r="OM74" s="25"/>
      <c r="ON74" s="25"/>
      <c r="OO74" s="25"/>
      <c r="OP74" s="25"/>
      <c r="OQ74" s="25"/>
      <c r="OR74" s="25"/>
      <c r="OS74" s="25"/>
      <c r="OT74" s="25"/>
      <c r="OU74" s="25"/>
      <c r="OV74" s="25"/>
      <c r="OW74" s="25"/>
      <c r="OX74" s="25"/>
      <c r="OY74" s="25"/>
      <c r="OZ74" s="25"/>
      <c r="PA74" s="25"/>
      <c r="PB74" s="25"/>
      <c r="PC74" s="25"/>
      <c r="PD74" s="25"/>
      <c r="PE74" s="25"/>
      <c r="PF74" s="25"/>
      <c r="PG74" s="25"/>
      <c r="PH74" s="25"/>
      <c r="PI74" s="25"/>
      <c r="PJ74" s="25"/>
      <c r="PK74" s="25"/>
      <c r="PL74" s="25"/>
      <c r="PM74" s="25"/>
      <c r="PN74" s="25"/>
      <c r="PO74" s="25"/>
      <c r="PP74" s="25"/>
      <c r="PQ74" s="25"/>
      <c r="PR74" s="25"/>
      <c r="PS74" s="25"/>
      <c r="PT74" s="25"/>
      <c r="PU74" s="25"/>
      <c r="PV74" s="25"/>
      <c r="PW74" s="25"/>
      <c r="PX74" s="25"/>
      <c r="PY74" s="25"/>
      <c r="PZ74" s="25"/>
      <c r="QA74" s="25"/>
      <c r="QB74" s="25"/>
      <c r="QC74" s="25"/>
      <c r="QD74" s="25"/>
      <c r="QE74" s="25"/>
      <c r="QF74" s="25"/>
      <c r="QG74" s="25"/>
      <c r="QH74" s="25"/>
      <c r="QI74" s="25"/>
      <c r="QJ74" s="25"/>
      <c r="QK74" s="25"/>
      <c r="QL74" s="25"/>
      <c r="QM74" s="25"/>
      <c r="QN74" s="25"/>
      <c r="QO74" s="25"/>
      <c r="QP74" s="25"/>
      <c r="QQ74" s="25"/>
      <c r="QR74" s="25"/>
      <c r="QS74" s="25"/>
      <c r="QT74" s="25"/>
      <c r="QU74" s="25"/>
      <c r="QV74" s="25"/>
      <c r="QW74" s="25"/>
      <c r="QX74" s="25"/>
      <c r="QY74" s="25"/>
      <c r="QZ74" s="25"/>
      <c r="RA74" s="25"/>
      <c r="RB74" s="25"/>
      <c r="RC74" s="25"/>
      <c r="RD74" s="25"/>
      <c r="RE74" s="25"/>
      <c r="RF74" s="25"/>
      <c r="RG74" s="25"/>
      <c r="RH74" s="25"/>
      <c r="RI74" s="25"/>
      <c r="RJ74" s="25"/>
      <c r="RK74" s="25"/>
      <c r="RL74" s="25"/>
      <c r="RM74" s="25"/>
      <c r="RN74" s="25"/>
      <c r="RO74" s="25"/>
      <c r="RP74" s="25"/>
      <c r="RQ74" s="25"/>
      <c r="RR74" s="25"/>
      <c r="RS74" s="25"/>
      <c r="RT74" s="25"/>
      <c r="RU74" s="25"/>
      <c r="RV74" s="25"/>
      <c r="RW74" s="25"/>
      <c r="RX74" s="25"/>
      <c r="RY74" s="25"/>
      <c r="RZ74" s="25"/>
      <c r="SA74" s="25"/>
      <c r="SB74" s="25"/>
      <c r="SC74" s="25"/>
      <c r="SD74" s="25"/>
      <c r="SE74" s="25"/>
      <c r="SF74" s="25"/>
      <c r="SG74" s="25"/>
      <c r="SH74" s="25"/>
      <c r="SI74" s="25"/>
      <c r="SJ74" s="25"/>
      <c r="SK74" s="25"/>
      <c r="SL74" s="25"/>
      <c r="SM74" s="25"/>
      <c r="SN74" s="25"/>
      <c r="SO74" s="25"/>
      <c r="SP74" s="25"/>
      <c r="SQ74" s="25"/>
      <c r="SR74" s="25"/>
      <c r="SS74" s="25"/>
      <c r="ST74" s="25"/>
      <c r="SU74" s="25"/>
      <c r="SV74" s="25"/>
      <c r="SW74" s="25"/>
      <c r="SX74" s="25"/>
      <c r="SY74" s="25"/>
      <c r="SZ74" s="25"/>
      <c r="TA74" s="25"/>
      <c r="TB74" s="25"/>
      <c r="TC74" s="25"/>
      <c r="TD74" s="25"/>
      <c r="TE74" s="25"/>
      <c r="TF74" s="25"/>
      <c r="TG74" s="25"/>
      <c r="TH74" s="25"/>
      <c r="TI74" s="25"/>
      <c r="TJ74" s="25"/>
      <c r="TK74" s="25"/>
      <c r="TL74" s="25"/>
      <c r="TM74" s="25"/>
      <c r="TN74" s="25"/>
      <c r="TO74" s="25"/>
      <c r="TP74" s="25"/>
      <c r="TQ74" s="25"/>
      <c r="TR74" s="25"/>
      <c r="TS74" s="25"/>
      <c r="TT74" s="25"/>
      <c r="TU74" s="25"/>
      <c r="TV74" s="25"/>
      <c r="TW74" s="25"/>
      <c r="TX74" s="25"/>
      <c r="TY74" s="25"/>
      <c r="TZ74" s="25"/>
      <c r="UA74" s="25"/>
      <c r="UB74" s="25"/>
      <c r="UC74" s="25"/>
      <c r="UD74" s="25"/>
      <c r="UE74" s="25"/>
      <c r="UF74" s="25"/>
      <c r="UG74" s="25"/>
      <c r="UH74" s="25"/>
      <c r="UI74" s="25"/>
      <c r="UJ74" s="25"/>
      <c r="UK74" s="25"/>
      <c r="UL74" s="25"/>
      <c r="UM74" s="25"/>
      <c r="UN74" s="25"/>
      <c r="UO74" s="25"/>
      <c r="UP74" s="25"/>
      <c r="UQ74" s="25"/>
      <c r="UR74" s="25"/>
      <c r="US74" s="25"/>
      <c r="UT74" s="25"/>
      <c r="UU74" s="25"/>
      <c r="UV74" s="25"/>
      <c r="UW74" s="25"/>
      <c r="UX74" s="25"/>
      <c r="UY74" s="25"/>
      <c r="UZ74" s="25"/>
      <c r="VA74" s="25"/>
      <c r="VB74" s="25"/>
      <c r="VC74" s="25"/>
      <c r="VD74" s="25"/>
      <c r="VE74" s="25"/>
      <c r="VF74" s="25"/>
      <c r="VG74" s="25"/>
      <c r="VH74" s="25"/>
      <c r="VI74" s="25"/>
      <c r="VJ74" s="25"/>
      <c r="VK74" s="25"/>
      <c r="VL74" s="25"/>
      <c r="VM74" s="25"/>
      <c r="VN74" s="25"/>
      <c r="VO74" s="25"/>
      <c r="VP74" s="25"/>
      <c r="VQ74" s="25"/>
      <c r="VR74" s="25"/>
      <c r="VS74" s="25"/>
      <c r="VT74" s="25"/>
      <c r="VU74" s="25"/>
      <c r="VV74" s="25"/>
      <c r="VW74" s="25"/>
      <c r="VX74" s="25"/>
      <c r="VY74" s="25"/>
      <c r="VZ74" s="25"/>
      <c r="WA74" s="25"/>
      <c r="WB74" s="25"/>
      <c r="WC74" s="25"/>
      <c r="WD74" s="25"/>
      <c r="WE74" s="25"/>
      <c r="WF74" s="25"/>
      <c r="WG74" s="25"/>
      <c r="WH74" s="25"/>
      <c r="WI74" s="25"/>
      <c r="WJ74" s="25"/>
      <c r="WK74" s="25"/>
      <c r="WL74" s="25"/>
      <c r="WM74" s="25"/>
      <c r="WN74" s="25"/>
      <c r="WO74" s="25"/>
      <c r="WP74" s="25"/>
      <c r="WQ74" s="25"/>
      <c r="WR74" s="25"/>
      <c r="WS74" s="25"/>
      <c r="WT74" s="25"/>
      <c r="WU74" s="25"/>
      <c r="WV74" s="25"/>
      <c r="WW74" s="25"/>
      <c r="WX74" s="25"/>
      <c r="WY74" s="25"/>
      <c r="WZ74" s="25"/>
      <c r="XA74" s="25"/>
      <c r="XB74" s="25"/>
      <c r="XC74" s="25"/>
      <c r="XD74" s="25"/>
      <c r="XE74" s="25"/>
      <c r="XF74" s="25"/>
      <c r="XG74" s="25"/>
      <c r="XH74" s="25"/>
      <c r="XI74" s="25"/>
      <c r="XJ74" s="25"/>
      <c r="XK74" s="25"/>
      <c r="XL74" s="25"/>
      <c r="XM74" s="25"/>
      <c r="XN74" s="25"/>
      <c r="XO74" s="25"/>
      <c r="XP74" s="25"/>
      <c r="XQ74" s="25"/>
      <c r="XR74" s="25"/>
      <c r="XS74" s="25"/>
      <c r="XT74" s="25"/>
      <c r="XU74" s="25"/>
      <c r="XV74" s="25"/>
      <c r="XW74" s="25"/>
      <c r="XX74" s="25"/>
      <c r="XY74" s="25"/>
      <c r="XZ74" s="25"/>
      <c r="YA74" s="25"/>
      <c r="YB74" s="25"/>
      <c r="YC74" s="25"/>
      <c r="YD74" s="25"/>
      <c r="YE74" s="25"/>
      <c r="YF74" s="25"/>
      <c r="YG74" s="25"/>
      <c r="YH74" s="25"/>
      <c r="YI74" s="25"/>
      <c r="YJ74" s="25"/>
      <c r="YK74" s="25"/>
      <c r="YL74" s="25"/>
      <c r="YM74" s="25"/>
      <c r="YN74" s="25"/>
      <c r="YO74" s="25"/>
      <c r="YP74" s="25"/>
      <c r="YQ74" s="25"/>
      <c r="YR74" s="25"/>
      <c r="YS74" s="25"/>
      <c r="YT74" s="25"/>
      <c r="YU74" s="25"/>
      <c r="YV74" s="25"/>
      <c r="YW74" s="25"/>
      <c r="YX74" s="25"/>
      <c r="YY74" s="25"/>
      <c r="YZ74" s="25"/>
      <c r="ZA74" s="25"/>
      <c r="ZB74" s="25"/>
      <c r="ZC74" s="25"/>
      <c r="ZD74" s="25"/>
      <c r="ZE74" s="25"/>
      <c r="ZF74" s="25"/>
      <c r="ZG74" s="25"/>
      <c r="ZH74" s="25"/>
      <c r="ZI74" s="25"/>
      <c r="ZJ74" s="25"/>
      <c r="ZK74" s="25"/>
      <c r="ZL74" s="25"/>
      <c r="ZM74" s="25"/>
      <c r="ZN74" s="25"/>
      <c r="ZO74" s="25"/>
      <c r="ZP74" s="25"/>
      <c r="ZQ74" s="25"/>
      <c r="ZR74" s="25"/>
      <c r="ZS74" s="25"/>
      <c r="ZT74" s="25"/>
      <c r="ZU74" s="25"/>
      <c r="ZV74" s="25"/>
      <c r="ZW74" s="25"/>
      <c r="ZX74" s="25"/>
      <c r="ZY74" s="25"/>
      <c r="ZZ74" s="25"/>
      <c r="AAA74" s="25"/>
      <c r="AAB74" s="25"/>
      <c r="AAC74" s="25"/>
      <c r="AAD74" s="25"/>
      <c r="AAE74" s="25"/>
      <c r="AAF74" s="25"/>
      <c r="AAG74" s="25"/>
      <c r="AAH74" s="25"/>
      <c r="AAI74" s="25"/>
      <c r="AAJ74" s="25"/>
      <c r="AAK74" s="25"/>
      <c r="AAL74" s="25"/>
      <c r="AAM74" s="25"/>
      <c r="AAN74" s="25"/>
      <c r="AAO74" s="25"/>
      <c r="AAP74" s="25"/>
      <c r="AAQ74" s="25"/>
      <c r="AAR74" s="25"/>
      <c r="AAS74" s="25"/>
      <c r="AAT74" s="25"/>
      <c r="AAU74" s="25"/>
      <c r="AAV74" s="25"/>
      <c r="AAW74" s="25"/>
      <c r="AAX74" s="25"/>
      <c r="AAY74" s="25"/>
      <c r="AAZ74" s="25"/>
      <c r="ABA74" s="25"/>
      <c r="ABB74" s="25"/>
      <c r="ABC74" s="25"/>
      <c r="ABD74" s="25"/>
      <c r="ABE74" s="25"/>
      <c r="ABF74" s="25"/>
      <c r="ABG74" s="25"/>
      <c r="ABH74" s="25"/>
      <c r="ABI74" s="25"/>
      <c r="ABJ74" s="25"/>
      <c r="ABK74" s="25"/>
      <c r="ABL74" s="25"/>
      <c r="ABM74" s="25"/>
      <c r="ABN74" s="25"/>
      <c r="ABO74" s="25"/>
      <c r="ABP74" s="25"/>
      <c r="ABQ74" s="25"/>
      <c r="ABR74" s="25"/>
      <c r="ABS74" s="25"/>
      <c r="ABT74" s="25"/>
      <c r="ABU74" s="25"/>
      <c r="ABV74" s="25"/>
      <c r="ABW74" s="25"/>
      <c r="ABX74" s="25"/>
      <c r="ABY74" s="25"/>
      <c r="ABZ74" s="25"/>
      <c r="ACA74" s="25"/>
      <c r="ACB74" s="25"/>
      <c r="ACC74" s="25"/>
      <c r="ACD74" s="25"/>
      <c r="ACE74" s="25"/>
      <c r="ACF74" s="25"/>
      <c r="ACG74" s="25"/>
      <c r="ACH74" s="25"/>
      <c r="ACI74" s="25"/>
      <c r="ACJ74" s="25"/>
      <c r="ACK74" s="25"/>
      <c r="ACL74" s="25"/>
      <c r="ACM74" s="25"/>
      <c r="ACN74" s="25"/>
      <c r="ACO74" s="25"/>
      <c r="ACP74" s="25"/>
      <c r="ACQ74" s="25"/>
      <c r="ACR74" s="25"/>
      <c r="ACS74" s="25"/>
      <c r="ACT74" s="25"/>
      <c r="ACU74" s="25"/>
      <c r="ACV74" s="25"/>
      <c r="ACW74" s="25"/>
      <c r="ACX74" s="25"/>
      <c r="ACY74" s="25"/>
      <c r="ACZ74" s="25"/>
      <c r="ADA74" s="25"/>
      <c r="ADB74" s="25"/>
      <c r="ADC74" s="25"/>
      <c r="ADD74" s="25"/>
      <c r="ADE74" s="25"/>
      <c r="ADF74" s="25"/>
      <c r="ADG74" s="25"/>
      <c r="ADH74" s="25"/>
      <c r="ADI74" s="25"/>
      <c r="ADJ74" s="25"/>
      <c r="ADK74" s="25"/>
      <c r="ADL74" s="25"/>
      <c r="ADM74" s="25"/>
      <c r="ADN74" s="25"/>
      <c r="ADO74" s="25"/>
      <c r="ADP74" s="25"/>
      <c r="ADQ74" s="25"/>
      <c r="ADR74" s="25"/>
      <c r="ADS74" s="25"/>
      <c r="ADT74" s="25"/>
      <c r="ADU74" s="25"/>
      <c r="ADV74" s="25"/>
      <c r="ADW74" s="25"/>
      <c r="ADX74" s="25"/>
      <c r="ADY74" s="25"/>
      <c r="ADZ74" s="25"/>
      <c r="AEA74" s="25"/>
    </row>
    <row r="75" spans="1:807" s="187" customFormat="1" ht="15.75" customHeight="1" x14ac:dyDescent="0.25">
      <c r="A75" s="162" t="s">
        <v>280</v>
      </c>
      <c r="B75" s="204" t="s">
        <v>19</v>
      </c>
      <c r="C75" s="197" t="s">
        <v>277</v>
      </c>
      <c r="D75" s="130"/>
      <c r="E75" s="6" t="str">
        <f t="shared" si="103"/>
        <v/>
      </c>
      <c r="F75" s="100"/>
      <c r="G75" s="6" t="str">
        <f t="shared" si="104"/>
        <v/>
      </c>
      <c r="H75" s="100"/>
      <c r="I75" s="101"/>
      <c r="J75" s="55"/>
      <c r="K75" s="6" t="str">
        <f t="shared" si="105"/>
        <v/>
      </c>
      <c r="L75" s="54"/>
      <c r="M75" s="6" t="str">
        <f t="shared" si="106"/>
        <v/>
      </c>
      <c r="N75" s="54"/>
      <c r="O75" s="57"/>
      <c r="P75" s="54"/>
      <c r="Q75" s="6" t="str">
        <f t="shared" si="107"/>
        <v/>
      </c>
      <c r="R75" s="54"/>
      <c r="S75" s="6" t="str">
        <f t="shared" si="108"/>
        <v/>
      </c>
      <c r="T75" s="54"/>
      <c r="U75" s="56"/>
      <c r="V75" s="55"/>
      <c r="W75" s="6" t="str">
        <f t="shared" si="109"/>
        <v/>
      </c>
      <c r="X75" s="54"/>
      <c r="Y75" s="6" t="str">
        <f t="shared" si="110"/>
        <v/>
      </c>
      <c r="Z75" s="100"/>
      <c r="AA75" s="185"/>
      <c r="AB75" s="100"/>
      <c r="AC75" s="183"/>
      <c r="AD75" s="100"/>
      <c r="AE75" s="183"/>
      <c r="AF75" s="100"/>
      <c r="AG75" s="101"/>
      <c r="AH75" s="184"/>
      <c r="AI75" s="183"/>
      <c r="AJ75" s="100"/>
      <c r="AK75" s="183"/>
      <c r="AL75" s="100"/>
      <c r="AM75" s="101"/>
      <c r="AN75" s="192">
        <v>2</v>
      </c>
      <c r="AO75" s="196">
        <v>14</v>
      </c>
      <c r="AP75" s="100">
        <v>2</v>
      </c>
      <c r="AQ75" s="196">
        <v>14</v>
      </c>
      <c r="AR75" s="100">
        <v>2</v>
      </c>
      <c r="AS75" s="193" t="s">
        <v>135</v>
      </c>
      <c r="AT75" s="194" t="s">
        <v>275</v>
      </c>
      <c r="AU75" s="195" t="s">
        <v>278</v>
      </c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  <c r="IV75" s="25"/>
      <c r="IW75" s="25"/>
      <c r="IX75" s="25"/>
      <c r="IY75" s="25"/>
      <c r="IZ75" s="25"/>
      <c r="JA75" s="25"/>
      <c r="JB75" s="25"/>
      <c r="JC75" s="25"/>
      <c r="JD75" s="25"/>
      <c r="JE75" s="25"/>
      <c r="JF75" s="25"/>
      <c r="JG75" s="25"/>
      <c r="JH75" s="25"/>
      <c r="JI75" s="25"/>
      <c r="JJ75" s="25"/>
      <c r="JK75" s="25"/>
      <c r="JL75" s="25"/>
      <c r="JM75" s="25"/>
      <c r="JN75" s="25"/>
      <c r="JO75" s="25"/>
      <c r="JP75" s="25"/>
      <c r="JQ75" s="25"/>
      <c r="JR75" s="25"/>
      <c r="JS75" s="25"/>
      <c r="JT75" s="25"/>
      <c r="JU75" s="25"/>
      <c r="JV75" s="25"/>
      <c r="JW75" s="25"/>
      <c r="JX75" s="25"/>
      <c r="JY75" s="25"/>
      <c r="JZ75" s="25"/>
      <c r="KA75" s="25"/>
      <c r="KB75" s="25"/>
      <c r="KC75" s="25"/>
      <c r="KD75" s="25"/>
      <c r="KE75" s="25"/>
      <c r="KF75" s="25"/>
      <c r="KG75" s="25"/>
      <c r="KH75" s="25"/>
      <c r="KI75" s="25"/>
      <c r="KJ75" s="25"/>
      <c r="KK75" s="25"/>
      <c r="KL75" s="25"/>
      <c r="KM75" s="25"/>
      <c r="KN75" s="25"/>
      <c r="KO75" s="25"/>
      <c r="KP75" s="25"/>
      <c r="KQ75" s="25"/>
      <c r="KR75" s="25"/>
      <c r="KS75" s="25"/>
      <c r="KT75" s="25"/>
      <c r="KU75" s="25"/>
      <c r="KV75" s="25"/>
      <c r="KW75" s="25"/>
      <c r="KX75" s="25"/>
      <c r="KY75" s="25"/>
      <c r="KZ75" s="25"/>
      <c r="LA75" s="25"/>
      <c r="LB75" s="25"/>
      <c r="LC75" s="25"/>
      <c r="LD75" s="25"/>
      <c r="LE75" s="25"/>
      <c r="LF75" s="25"/>
      <c r="LG75" s="25"/>
      <c r="LH75" s="25"/>
      <c r="LI75" s="25"/>
      <c r="LJ75" s="25"/>
      <c r="LK75" s="25"/>
      <c r="LL75" s="25"/>
      <c r="LM75" s="25"/>
      <c r="LN75" s="25"/>
      <c r="LO75" s="25"/>
      <c r="LP75" s="25"/>
      <c r="LQ75" s="25"/>
      <c r="LR75" s="25"/>
      <c r="LS75" s="25"/>
      <c r="LT75" s="25"/>
      <c r="LU75" s="25"/>
      <c r="LV75" s="25"/>
      <c r="LW75" s="25"/>
      <c r="LX75" s="25"/>
      <c r="LY75" s="25"/>
      <c r="LZ75" s="25"/>
      <c r="MA75" s="25"/>
      <c r="MB75" s="25"/>
      <c r="MC75" s="25"/>
      <c r="MD75" s="25"/>
      <c r="ME75" s="25"/>
      <c r="MF75" s="25"/>
      <c r="MG75" s="25"/>
      <c r="MH75" s="25"/>
      <c r="MI75" s="25"/>
      <c r="MJ75" s="25"/>
      <c r="MK75" s="25"/>
      <c r="ML75" s="25"/>
      <c r="MM75" s="25"/>
      <c r="MN75" s="25"/>
      <c r="MO75" s="25"/>
      <c r="MP75" s="25"/>
      <c r="MQ75" s="25"/>
      <c r="MR75" s="25"/>
      <c r="MS75" s="25"/>
      <c r="MT75" s="25"/>
      <c r="MU75" s="25"/>
      <c r="MV75" s="25"/>
      <c r="MW75" s="25"/>
      <c r="MX75" s="25"/>
      <c r="MY75" s="25"/>
      <c r="MZ75" s="25"/>
      <c r="NA75" s="25"/>
      <c r="NB75" s="25"/>
      <c r="NC75" s="25"/>
      <c r="ND75" s="25"/>
      <c r="NE75" s="25"/>
      <c r="NF75" s="25"/>
      <c r="NG75" s="25"/>
      <c r="NH75" s="25"/>
      <c r="NI75" s="25"/>
      <c r="NJ75" s="25"/>
      <c r="NK75" s="25"/>
      <c r="NL75" s="25"/>
      <c r="NM75" s="25"/>
      <c r="NN75" s="25"/>
      <c r="NO75" s="25"/>
      <c r="NP75" s="25"/>
      <c r="NQ75" s="25"/>
      <c r="NR75" s="25"/>
      <c r="NS75" s="25"/>
      <c r="NT75" s="25"/>
      <c r="NU75" s="25"/>
      <c r="NV75" s="25"/>
      <c r="NW75" s="25"/>
      <c r="NX75" s="25"/>
      <c r="NY75" s="25"/>
      <c r="NZ75" s="25"/>
      <c r="OA75" s="25"/>
      <c r="OB75" s="25"/>
      <c r="OC75" s="25"/>
      <c r="OD75" s="25"/>
      <c r="OE75" s="25"/>
      <c r="OF75" s="25"/>
      <c r="OG75" s="25"/>
      <c r="OH75" s="25"/>
      <c r="OI75" s="25"/>
      <c r="OJ75" s="25"/>
      <c r="OK75" s="25"/>
      <c r="OL75" s="25"/>
      <c r="OM75" s="25"/>
      <c r="ON75" s="25"/>
      <c r="OO75" s="25"/>
      <c r="OP75" s="25"/>
      <c r="OQ75" s="25"/>
      <c r="OR75" s="25"/>
      <c r="OS75" s="25"/>
      <c r="OT75" s="25"/>
      <c r="OU75" s="25"/>
      <c r="OV75" s="25"/>
      <c r="OW75" s="25"/>
      <c r="OX75" s="25"/>
      <c r="OY75" s="25"/>
      <c r="OZ75" s="25"/>
      <c r="PA75" s="25"/>
      <c r="PB75" s="25"/>
      <c r="PC75" s="25"/>
      <c r="PD75" s="25"/>
      <c r="PE75" s="25"/>
      <c r="PF75" s="25"/>
      <c r="PG75" s="25"/>
      <c r="PH75" s="25"/>
      <c r="PI75" s="25"/>
      <c r="PJ75" s="25"/>
      <c r="PK75" s="25"/>
      <c r="PL75" s="25"/>
      <c r="PM75" s="25"/>
      <c r="PN75" s="25"/>
      <c r="PO75" s="25"/>
      <c r="PP75" s="25"/>
      <c r="PQ75" s="25"/>
      <c r="PR75" s="25"/>
      <c r="PS75" s="25"/>
      <c r="PT75" s="25"/>
      <c r="PU75" s="25"/>
      <c r="PV75" s="25"/>
      <c r="PW75" s="25"/>
      <c r="PX75" s="25"/>
      <c r="PY75" s="25"/>
      <c r="PZ75" s="25"/>
      <c r="QA75" s="25"/>
      <c r="QB75" s="25"/>
      <c r="QC75" s="25"/>
      <c r="QD75" s="25"/>
      <c r="QE75" s="25"/>
      <c r="QF75" s="25"/>
      <c r="QG75" s="25"/>
      <c r="QH75" s="25"/>
      <c r="QI75" s="25"/>
      <c r="QJ75" s="25"/>
      <c r="QK75" s="25"/>
      <c r="QL75" s="25"/>
      <c r="QM75" s="25"/>
      <c r="QN75" s="25"/>
      <c r="QO75" s="25"/>
      <c r="QP75" s="25"/>
      <c r="QQ75" s="25"/>
      <c r="QR75" s="25"/>
      <c r="QS75" s="25"/>
      <c r="QT75" s="25"/>
      <c r="QU75" s="25"/>
      <c r="QV75" s="25"/>
      <c r="QW75" s="25"/>
      <c r="QX75" s="25"/>
      <c r="QY75" s="25"/>
      <c r="QZ75" s="25"/>
      <c r="RA75" s="25"/>
      <c r="RB75" s="25"/>
      <c r="RC75" s="25"/>
      <c r="RD75" s="25"/>
      <c r="RE75" s="25"/>
      <c r="RF75" s="25"/>
      <c r="RG75" s="25"/>
      <c r="RH75" s="25"/>
      <c r="RI75" s="25"/>
      <c r="RJ75" s="25"/>
      <c r="RK75" s="25"/>
      <c r="RL75" s="25"/>
      <c r="RM75" s="25"/>
      <c r="RN75" s="25"/>
      <c r="RO75" s="25"/>
      <c r="RP75" s="25"/>
      <c r="RQ75" s="25"/>
      <c r="RR75" s="25"/>
      <c r="RS75" s="25"/>
      <c r="RT75" s="25"/>
      <c r="RU75" s="25"/>
      <c r="RV75" s="25"/>
      <c r="RW75" s="25"/>
      <c r="RX75" s="25"/>
      <c r="RY75" s="25"/>
      <c r="RZ75" s="25"/>
      <c r="SA75" s="25"/>
      <c r="SB75" s="25"/>
      <c r="SC75" s="25"/>
      <c r="SD75" s="25"/>
      <c r="SE75" s="25"/>
      <c r="SF75" s="25"/>
      <c r="SG75" s="25"/>
      <c r="SH75" s="25"/>
      <c r="SI75" s="25"/>
      <c r="SJ75" s="25"/>
      <c r="SK75" s="25"/>
      <c r="SL75" s="25"/>
      <c r="SM75" s="25"/>
      <c r="SN75" s="25"/>
      <c r="SO75" s="25"/>
      <c r="SP75" s="25"/>
      <c r="SQ75" s="25"/>
      <c r="SR75" s="25"/>
      <c r="SS75" s="25"/>
      <c r="ST75" s="25"/>
      <c r="SU75" s="25"/>
      <c r="SV75" s="25"/>
      <c r="SW75" s="25"/>
      <c r="SX75" s="25"/>
      <c r="SY75" s="25"/>
      <c r="SZ75" s="25"/>
      <c r="TA75" s="25"/>
      <c r="TB75" s="25"/>
      <c r="TC75" s="25"/>
      <c r="TD75" s="25"/>
      <c r="TE75" s="25"/>
      <c r="TF75" s="25"/>
      <c r="TG75" s="25"/>
      <c r="TH75" s="25"/>
      <c r="TI75" s="25"/>
      <c r="TJ75" s="25"/>
      <c r="TK75" s="25"/>
      <c r="TL75" s="25"/>
      <c r="TM75" s="25"/>
      <c r="TN75" s="25"/>
      <c r="TO75" s="25"/>
      <c r="TP75" s="25"/>
      <c r="TQ75" s="25"/>
      <c r="TR75" s="25"/>
      <c r="TS75" s="25"/>
      <c r="TT75" s="25"/>
      <c r="TU75" s="25"/>
      <c r="TV75" s="25"/>
      <c r="TW75" s="25"/>
      <c r="TX75" s="25"/>
      <c r="TY75" s="25"/>
      <c r="TZ75" s="25"/>
      <c r="UA75" s="25"/>
      <c r="UB75" s="25"/>
      <c r="UC75" s="25"/>
      <c r="UD75" s="25"/>
      <c r="UE75" s="25"/>
      <c r="UF75" s="25"/>
      <c r="UG75" s="25"/>
      <c r="UH75" s="25"/>
      <c r="UI75" s="25"/>
      <c r="UJ75" s="25"/>
      <c r="UK75" s="25"/>
      <c r="UL75" s="25"/>
      <c r="UM75" s="25"/>
      <c r="UN75" s="25"/>
      <c r="UO75" s="25"/>
      <c r="UP75" s="25"/>
      <c r="UQ75" s="25"/>
      <c r="UR75" s="25"/>
      <c r="US75" s="25"/>
      <c r="UT75" s="25"/>
      <c r="UU75" s="25"/>
      <c r="UV75" s="25"/>
      <c r="UW75" s="25"/>
      <c r="UX75" s="25"/>
      <c r="UY75" s="25"/>
      <c r="UZ75" s="25"/>
      <c r="VA75" s="25"/>
      <c r="VB75" s="25"/>
      <c r="VC75" s="25"/>
      <c r="VD75" s="25"/>
      <c r="VE75" s="25"/>
      <c r="VF75" s="25"/>
      <c r="VG75" s="25"/>
      <c r="VH75" s="25"/>
      <c r="VI75" s="25"/>
      <c r="VJ75" s="25"/>
      <c r="VK75" s="25"/>
      <c r="VL75" s="25"/>
      <c r="VM75" s="25"/>
      <c r="VN75" s="25"/>
      <c r="VO75" s="25"/>
      <c r="VP75" s="25"/>
      <c r="VQ75" s="25"/>
      <c r="VR75" s="25"/>
      <c r="VS75" s="25"/>
      <c r="VT75" s="25"/>
      <c r="VU75" s="25"/>
      <c r="VV75" s="25"/>
      <c r="VW75" s="25"/>
      <c r="VX75" s="25"/>
      <c r="VY75" s="25"/>
      <c r="VZ75" s="25"/>
      <c r="WA75" s="25"/>
      <c r="WB75" s="25"/>
      <c r="WC75" s="25"/>
      <c r="WD75" s="25"/>
      <c r="WE75" s="25"/>
      <c r="WF75" s="25"/>
      <c r="WG75" s="25"/>
      <c r="WH75" s="25"/>
      <c r="WI75" s="25"/>
      <c r="WJ75" s="25"/>
      <c r="WK75" s="25"/>
      <c r="WL75" s="25"/>
      <c r="WM75" s="25"/>
      <c r="WN75" s="25"/>
      <c r="WO75" s="25"/>
      <c r="WP75" s="25"/>
      <c r="WQ75" s="25"/>
      <c r="WR75" s="25"/>
      <c r="WS75" s="25"/>
      <c r="WT75" s="25"/>
      <c r="WU75" s="25"/>
      <c r="WV75" s="25"/>
      <c r="WW75" s="25"/>
      <c r="WX75" s="25"/>
      <c r="WY75" s="25"/>
      <c r="WZ75" s="25"/>
      <c r="XA75" s="25"/>
      <c r="XB75" s="25"/>
      <c r="XC75" s="25"/>
      <c r="XD75" s="25"/>
      <c r="XE75" s="25"/>
      <c r="XF75" s="25"/>
      <c r="XG75" s="25"/>
      <c r="XH75" s="25"/>
      <c r="XI75" s="25"/>
      <c r="XJ75" s="25"/>
      <c r="XK75" s="25"/>
      <c r="XL75" s="25"/>
      <c r="XM75" s="25"/>
      <c r="XN75" s="25"/>
      <c r="XO75" s="25"/>
      <c r="XP75" s="25"/>
      <c r="XQ75" s="25"/>
      <c r="XR75" s="25"/>
      <c r="XS75" s="25"/>
      <c r="XT75" s="25"/>
      <c r="XU75" s="25"/>
      <c r="XV75" s="25"/>
      <c r="XW75" s="25"/>
      <c r="XX75" s="25"/>
      <c r="XY75" s="25"/>
      <c r="XZ75" s="25"/>
      <c r="YA75" s="25"/>
      <c r="YB75" s="25"/>
      <c r="YC75" s="25"/>
      <c r="YD75" s="25"/>
      <c r="YE75" s="25"/>
      <c r="YF75" s="25"/>
      <c r="YG75" s="25"/>
      <c r="YH75" s="25"/>
      <c r="YI75" s="25"/>
      <c r="YJ75" s="25"/>
      <c r="YK75" s="25"/>
      <c r="YL75" s="25"/>
      <c r="YM75" s="25"/>
      <c r="YN75" s="25"/>
      <c r="YO75" s="25"/>
      <c r="YP75" s="25"/>
      <c r="YQ75" s="25"/>
      <c r="YR75" s="25"/>
      <c r="YS75" s="25"/>
      <c r="YT75" s="25"/>
      <c r="YU75" s="25"/>
      <c r="YV75" s="25"/>
      <c r="YW75" s="25"/>
      <c r="YX75" s="25"/>
      <c r="YY75" s="25"/>
      <c r="YZ75" s="25"/>
      <c r="ZA75" s="25"/>
      <c r="ZB75" s="25"/>
      <c r="ZC75" s="25"/>
      <c r="ZD75" s="25"/>
      <c r="ZE75" s="25"/>
      <c r="ZF75" s="25"/>
      <c r="ZG75" s="25"/>
      <c r="ZH75" s="25"/>
      <c r="ZI75" s="25"/>
      <c r="ZJ75" s="25"/>
      <c r="ZK75" s="25"/>
      <c r="ZL75" s="25"/>
      <c r="ZM75" s="25"/>
      <c r="ZN75" s="25"/>
      <c r="ZO75" s="25"/>
      <c r="ZP75" s="25"/>
      <c r="ZQ75" s="25"/>
      <c r="ZR75" s="25"/>
      <c r="ZS75" s="25"/>
      <c r="ZT75" s="25"/>
      <c r="ZU75" s="25"/>
      <c r="ZV75" s="25"/>
      <c r="ZW75" s="25"/>
      <c r="ZX75" s="25"/>
      <c r="ZY75" s="25"/>
      <c r="ZZ75" s="25"/>
      <c r="AAA75" s="25"/>
      <c r="AAB75" s="25"/>
      <c r="AAC75" s="25"/>
      <c r="AAD75" s="25"/>
      <c r="AAE75" s="25"/>
      <c r="AAF75" s="25"/>
      <c r="AAG75" s="25"/>
      <c r="AAH75" s="25"/>
      <c r="AAI75" s="25"/>
      <c r="AAJ75" s="25"/>
      <c r="AAK75" s="25"/>
      <c r="AAL75" s="25"/>
      <c r="AAM75" s="25"/>
      <c r="AAN75" s="25"/>
      <c r="AAO75" s="25"/>
      <c r="AAP75" s="25"/>
      <c r="AAQ75" s="25"/>
      <c r="AAR75" s="25"/>
      <c r="AAS75" s="25"/>
      <c r="AAT75" s="25"/>
      <c r="AAU75" s="25"/>
      <c r="AAV75" s="25"/>
      <c r="AAW75" s="25"/>
      <c r="AAX75" s="25"/>
      <c r="AAY75" s="25"/>
      <c r="AAZ75" s="25"/>
      <c r="ABA75" s="25"/>
      <c r="ABB75" s="25"/>
      <c r="ABC75" s="25"/>
      <c r="ABD75" s="25"/>
      <c r="ABE75" s="25"/>
      <c r="ABF75" s="25"/>
      <c r="ABG75" s="25"/>
      <c r="ABH75" s="25"/>
      <c r="ABI75" s="25"/>
      <c r="ABJ75" s="25"/>
      <c r="ABK75" s="25"/>
      <c r="ABL75" s="25"/>
      <c r="ABM75" s="25"/>
      <c r="ABN75" s="25"/>
      <c r="ABO75" s="25"/>
      <c r="ABP75" s="25"/>
      <c r="ABQ75" s="25"/>
      <c r="ABR75" s="25"/>
      <c r="ABS75" s="25"/>
      <c r="ABT75" s="25"/>
      <c r="ABU75" s="25"/>
      <c r="ABV75" s="25"/>
      <c r="ABW75" s="25"/>
      <c r="ABX75" s="25"/>
      <c r="ABY75" s="25"/>
      <c r="ABZ75" s="25"/>
      <c r="ACA75" s="25"/>
      <c r="ACB75" s="25"/>
      <c r="ACC75" s="25"/>
      <c r="ACD75" s="25"/>
      <c r="ACE75" s="25"/>
      <c r="ACF75" s="25"/>
      <c r="ACG75" s="25"/>
      <c r="ACH75" s="25"/>
      <c r="ACI75" s="25"/>
      <c r="ACJ75" s="25"/>
      <c r="ACK75" s="25"/>
      <c r="ACL75" s="25"/>
      <c r="ACM75" s="25"/>
      <c r="ACN75" s="25"/>
      <c r="ACO75" s="25"/>
      <c r="ACP75" s="25"/>
      <c r="ACQ75" s="25"/>
      <c r="ACR75" s="25"/>
      <c r="ACS75" s="25"/>
      <c r="ACT75" s="25"/>
      <c r="ACU75" s="25"/>
      <c r="ACV75" s="25"/>
      <c r="ACW75" s="25"/>
      <c r="ACX75" s="25"/>
      <c r="ACY75" s="25"/>
      <c r="ACZ75" s="25"/>
      <c r="ADA75" s="25"/>
      <c r="ADB75" s="25"/>
      <c r="ADC75" s="25"/>
      <c r="ADD75" s="25"/>
      <c r="ADE75" s="25"/>
      <c r="ADF75" s="25"/>
      <c r="ADG75" s="25"/>
      <c r="ADH75" s="25"/>
      <c r="ADI75" s="25"/>
      <c r="ADJ75" s="25"/>
      <c r="ADK75" s="25"/>
      <c r="ADL75" s="25"/>
      <c r="ADM75" s="25"/>
      <c r="ADN75" s="25"/>
      <c r="ADO75" s="25"/>
      <c r="ADP75" s="25"/>
      <c r="ADQ75" s="25"/>
      <c r="ADR75" s="25"/>
      <c r="ADS75" s="25"/>
      <c r="ADT75" s="25"/>
      <c r="ADU75" s="25"/>
      <c r="ADV75" s="25"/>
      <c r="ADW75" s="25"/>
      <c r="ADX75" s="25"/>
      <c r="ADY75" s="25"/>
      <c r="ADZ75" s="25"/>
      <c r="AEA75" s="25"/>
    </row>
    <row r="76" spans="1:807" s="187" customFormat="1" ht="15.75" customHeight="1" x14ac:dyDescent="0.25">
      <c r="A76" s="162" t="s">
        <v>281</v>
      </c>
      <c r="B76" s="204" t="s">
        <v>19</v>
      </c>
      <c r="C76" s="197" t="s">
        <v>282</v>
      </c>
      <c r="D76" s="130"/>
      <c r="E76" s="6" t="str">
        <f t="shared" si="103"/>
        <v/>
      </c>
      <c r="F76" s="100"/>
      <c r="G76" s="6" t="str">
        <f t="shared" si="104"/>
        <v/>
      </c>
      <c r="H76" s="100"/>
      <c r="I76" s="101"/>
      <c r="J76" s="55"/>
      <c r="K76" s="6" t="str">
        <f t="shared" si="105"/>
        <v/>
      </c>
      <c r="L76" s="54"/>
      <c r="M76" s="6" t="str">
        <f t="shared" si="106"/>
        <v/>
      </c>
      <c r="N76" s="54"/>
      <c r="O76" s="57"/>
      <c r="P76" s="54"/>
      <c r="Q76" s="6" t="str">
        <f t="shared" si="107"/>
        <v/>
      </c>
      <c r="R76" s="54"/>
      <c r="S76" s="6" t="str">
        <f t="shared" si="108"/>
        <v/>
      </c>
      <c r="T76" s="54"/>
      <c r="U76" s="56"/>
      <c r="V76" s="55"/>
      <c r="W76" s="6" t="str">
        <f t="shared" si="109"/>
        <v/>
      </c>
      <c r="X76" s="54"/>
      <c r="Y76" s="6" t="str">
        <f t="shared" si="110"/>
        <v/>
      </c>
      <c r="Z76" s="100"/>
      <c r="AA76" s="185"/>
      <c r="AB76" s="100"/>
      <c r="AC76" s="183"/>
      <c r="AD76" s="100"/>
      <c r="AE76" s="183"/>
      <c r="AF76" s="100"/>
      <c r="AG76" s="101"/>
      <c r="AH76" s="184"/>
      <c r="AI76" s="183"/>
      <c r="AJ76" s="100"/>
      <c r="AK76" s="183"/>
      <c r="AL76" s="100"/>
      <c r="AM76" s="101"/>
      <c r="AN76" s="192">
        <v>2</v>
      </c>
      <c r="AO76" s="196">
        <v>18</v>
      </c>
      <c r="AP76" s="100">
        <v>2</v>
      </c>
      <c r="AQ76" s="196">
        <v>10</v>
      </c>
      <c r="AR76" s="100">
        <v>2</v>
      </c>
      <c r="AS76" s="193" t="s">
        <v>135</v>
      </c>
      <c r="AT76" s="194" t="s">
        <v>275</v>
      </c>
      <c r="AU76" s="195" t="s">
        <v>283</v>
      </c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  <c r="IS76" s="25"/>
      <c r="IT76" s="25"/>
      <c r="IU76" s="25"/>
      <c r="IV76" s="25"/>
      <c r="IW76" s="25"/>
      <c r="IX76" s="25"/>
      <c r="IY76" s="25"/>
      <c r="IZ76" s="25"/>
      <c r="JA76" s="25"/>
      <c r="JB76" s="25"/>
      <c r="JC76" s="25"/>
      <c r="JD76" s="25"/>
      <c r="JE76" s="25"/>
      <c r="JF76" s="25"/>
      <c r="JG76" s="25"/>
      <c r="JH76" s="25"/>
      <c r="JI76" s="25"/>
      <c r="JJ76" s="25"/>
      <c r="JK76" s="25"/>
      <c r="JL76" s="25"/>
      <c r="JM76" s="25"/>
      <c r="JN76" s="25"/>
      <c r="JO76" s="25"/>
      <c r="JP76" s="25"/>
      <c r="JQ76" s="25"/>
      <c r="JR76" s="25"/>
      <c r="JS76" s="25"/>
      <c r="JT76" s="25"/>
      <c r="JU76" s="25"/>
      <c r="JV76" s="25"/>
      <c r="JW76" s="25"/>
      <c r="JX76" s="25"/>
      <c r="JY76" s="25"/>
      <c r="JZ76" s="25"/>
      <c r="KA76" s="25"/>
      <c r="KB76" s="25"/>
      <c r="KC76" s="25"/>
      <c r="KD76" s="25"/>
      <c r="KE76" s="25"/>
      <c r="KF76" s="25"/>
      <c r="KG76" s="25"/>
      <c r="KH76" s="25"/>
      <c r="KI76" s="25"/>
      <c r="KJ76" s="25"/>
      <c r="KK76" s="25"/>
      <c r="KL76" s="25"/>
      <c r="KM76" s="25"/>
      <c r="KN76" s="25"/>
      <c r="KO76" s="25"/>
      <c r="KP76" s="25"/>
      <c r="KQ76" s="25"/>
      <c r="KR76" s="25"/>
      <c r="KS76" s="25"/>
      <c r="KT76" s="25"/>
      <c r="KU76" s="25"/>
      <c r="KV76" s="25"/>
      <c r="KW76" s="25"/>
      <c r="KX76" s="25"/>
      <c r="KY76" s="25"/>
      <c r="KZ76" s="25"/>
      <c r="LA76" s="25"/>
      <c r="LB76" s="25"/>
      <c r="LC76" s="25"/>
      <c r="LD76" s="25"/>
      <c r="LE76" s="25"/>
      <c r="LF76" s="25"/>
      <c r="LG76" s="25"/>
      <c r="LH76" s="25"/>
      <c r="LI76" s="25"/>
      <c r="LJ76" s="25"/>
      <c r="LK76" s="25"/>
      <c r="LL76" s="25"/>
      <c r="LM76" s="25"/>
      <c r="LN76" s="25"/>
      <c r="LO76" s="25"/>
      <c r="LP76" s="25"/>
      <c r="LQ76" s="25"/>
      <c r="LR76" s="25"/>
      <c r="LS76" s="25"/>
      <c r="LT76" s="25"/>
      <c r="LU76" s="25"/>
      <c r="LV76" s="25"/>
      <c r="LW76" s="25"/>
      <c r="LX76" s="25"/>
      <c r="LY76" s="25"/>
      <c r="LZ76" s="25"/>
      <c r="MA76" s="25"/>
      <c r="MB76" s="25"/>
      <c r="MC76" s="25"/>
      <c r="MD76" s="25"/>
      <c r="ME76" s="25"/>
      <c r="MF76" s="25"/>
      <c r="MG76" s="25"/>
      <c r="MH76" s="25"/>
      <c r="MI76" s="25"/>
      <c r="MJ76" s="25"/>
      <c r="MK76" s="25"/>
      <c r="ML76" s="25"/>
      <c r="MM76" s="25"/>
      <c r="MN76" s="25"/>
      <c r="MO76" s="25"/>
      <c r="MP76" s="25"/>
      <c r="MQ76" s="25"/>
      <c r="MR76" s="25"/>
      <c r="MS76" s="25"/>
      <c r="MT76" s="25"/>
      <c r="MU76" s="25"/>
      <c r="MV76" s="25"/>
      <c r="MW76" s="25"/>
      <c r="MX76" s="25"/>
      <c r="MY76" s="25"/>
      <c r="MZ76" s="25"/>
      <c r="NA76" s="25"/>
      <c r="NB76" s="25"/>
      <c r="NC76" s="25"/>
      <c r="ND76" s="25"/>
      <c r="NE76" s="25"/>
      <c r="NF76" s="25"/>
      <c r="NG76" s="25"/>
      <c r="NH76" s="25"/>
      <c r="NI76" s="25"/>
      <c r="NJ76" s="25"/>
      <c r="NK76" s="25"/>
      <c r="NL76" s="25"/>
      <c r="NM76" s="25"/>
      <c r="NN76" s="25"/>
      <c r="NO76" s="25"/>
      <c r="NP76" s="25"/>
      <c r="NQ76" s="25"/>
      <c r="NR76" s="25"/>
      <c r="NS76" s="25"/>
      <c r="NT76" s="25"/>
      <c r="NU76" s="25"/>
      <c r="NV76" s="25"/>
      <c r="NW76" s="25"/>
      <c r="NX76" s="25"/>
      <c r="NY76" s="25"/>
      <c r="NZ76" s="25"/>
      <c r="OA76" s="25"/>
      <c r="OB76" s="25"/>
      <c r="OC76" s="25"/>
      <c r="OD76" s="25"/>
      <c r="OE76" s="25"/>
      <c r="OF76" s="25"/>
      <c r="OG76" s="25"/>
      <c r="OH76" s="25"/>
      <c r="OI76" s="25"/>
      <c r="OJ76" s="25"/>
      <c r="OK76" s="25"/>
      <c r="OL76" s="25"/>
      <c r="OM76" s="25"/>
      <c r="ON76" s="25"/>
      <c r="OO76" s="25"/>
      <c r="OP76" s="25"/>
      <c r="OQ76" s="25"/>
      <c r="OR76" s="25"/>
      <c r="OS76" s="25"/>
      <c r="OT76" s="25"/>
      <c r="OU76" s="25"/>
      <c r="OV76" s="25"/>
      <c r="OW76" s="25"/>
      <c r="OX76" s="25"/>
      <c r="OY76" s="25"/>
      <c r="OZ76" s="25"/>
      <c r="PA76" s="25"/>
      <c r="PB76" s="25"/>
      <c r="PC76" s="25"/>
      <c r="PD76" s="25"/>
      <c r="PE76" s="25"/>
      <c r="PF76" s="25"/>
      <c r="PG76" s="25"/>
      <c r="PH76" s="25"/>
      <c r="PI76" s="25"/>
      <c r="PJ76" s="25"/>
      <c r="PK76" s="25"/>
      <c r="PL76" s="25"/>
      <c r="PM76" s="25"/>
      <c r="PN76" s="25"/>
      <c r="PO76" s="25"/>
      <c r="PP76" s="25"/>
      <c r="PQ76" s="25"/>
      <c r="PR76" s="25"/>
      <c r="PS76" s="25"/>
      <c r="PT76" s="25"/>
      <c r="PU76" s="25"/>
      <c r="PV76" s="25"/>
      <c r="PW76" s="25"/>
      <c r="PX76" s="25"/>
      <c r="PY76" s="25"/>
      <c r="PZ76" s="25"/>
      <c r="QA76" s="25"/>
      <c r="QB76" s="25"/>
      <c r="QC76" s="25"/>
      <c r="QD76" s="25"/>
      <c r="QE76" s="25"/>
      <c r="QF76" s="25"/>
      <c r="QG76" s="25"/>
      <c r="QH76" s="25"/>
      <c r="QI76" s="25"/>
      <c r="QJ76" s="25"/>
      <c r="QK76" s="25"/>
      <c r="QL76" s="25"/>
      <c r="QM76" s="25"/>
      <c r="QN76" s="25"/>
      <c r="QO76" s="25"/>
      <c r="QP76" s="25"/>
      <c r="QQ76" s="25"/>
      <c r="QR76" s="25"/>
      <c r="QS76" s="25"/>
      <c r="QT76" s="25"/>
      <c r="QU76" s="25"/>
      <c r="QV76" s="25"/>
      <c r="QW76" s="25"/>
      <c r="QX76" s="25"/>
      <c r="QY76" s="25"/>
      <c r="QZ76" s="25"/>
      <c r="RA76" s="25"/>
      <c r="RB76" s="25"/>
      <c r="RC76" s="25"/>
      <c r="RD76" s="25"/>
      <c r="RE76" s="25"/>
      <c r="RF76" s="25"/>
      <c r="RG76" s="25"/>
      <c r="RH76" s="25"/>
      <c r="RI76" s="25"/>
      <c r="RJ76" s="25"/>
      <c r="RK76" s="25"/>
      <c r="RL76" s="25"/>
      <c r="RM76" s="25"/>
      <c r="RN76" s="25"/>
      <c r="RO76" s="25"/>
      <c r="RP76" s="25"/>
      <c r="RQ76" s="25"/>
      <c r="RR76" s="25"/>
      <c r="RS76" s="25"/>
      <c r="RT76" s="25"/>
      <c r="RU76" s="25"/>
      <c r="RV76" s="25"/>
      <c r="RW76" s="25"/>
      <c r="RX76" s="25"/>
      <c r="RY76" s="25"/>
      <c r="RZ76" s="25"/>
      <c r="SA76" s="25"/>
      <c r="SB76" s="25"/>
      <c r="SC76" s="25"/>
      <c r="SD76" s="25"/>
      <c r="SE76" s="25"/>
      <c r="SF76" s="25"/>
      <c r="SG76" s="25"/>
      <c r="SH76" s="25"/>
      <c r="SI76" s="25"/>
      <c r="SJ76" s="25"/>
      <c r="SK76" s="25"/>
      <c r="SL76" s="25"/>
      <c r="SM76" s="25"/>
      <c r="SN76" s="25"/>
      <c r="SO76" s="25"/>
      <c r="SP76" s="25"/>
      <c r="SQ76" s="25"/>
      <c r="SR76" s="25"/>
      <c r="SS76" s="25"/>
      <c r="ST76" s="25"/>
      <c r="SU76" s="25"/>
      <c r="SV76" s="25"/>
      <c r="SW76" s="25"/>
      <c r="SX76" s="25"/>
      <c r="SY76" s="25"/>
      <c r="SZ76" s="25"/>
      <c r="TA76" s="25"/>
      <c r="TB76" s="25"/>
      <c r="TC76" s="25"/>
      <c r="TD76" s="25"/>
      <c r="TE76" s="25"/>
      <c r="TF76" s="25"/>
      <c r="TG76" s="25"/>
      <c r="TH76" s="25"/>
      <c r="TI76" s="25"/>
      <c r="TJ76" s="25"/>
      <c r="TK76" s="25"/>
      <c r="TL76" s="25"/>
      <c r="TM76" s="25"/>
      <c r="TN76" s="25"/>
      <c r="TO76" s="25"/>
      <c r="TP76" s="25"/>
      <c r="TQ76" s="25"/>
      <c r="TR76" s="25"/>
      <c r="TS76" s="25"/>
      <c r="TT76" s="25"/>
      <c r="TU76" s="25"/>
      <c r="TV76" s="25"/>
      <c r="TW76" s="25"/>
      <c r="TX76" s="25"/>
      <c r="TY76" s="25"/>
      <c r="TZ76" s="25"/>
      <c r="UA76" s="25"/>
      <c r="UB76" s="25"/>
      <c r="UC76" s="25"/>
      <c r="UD76" s="25"/>
      <c r="UE76" s="25"/>
      <c r="UF76" s="25"/>
      <c r="UG76" s="25"/>
      <c r="UH76" s="25"/>
      <c r="UI76" s="25"/>
      <c r="UJ76" s="25"/>
      <c r="UK76" s="25"/>
      <c r="UL76" s="25"/>
      <c r="UM76" s="25"/>
      <c r="UN76" s="25"/>
      <c r="UO76" s="25"/>
      <c r="UP76" s="25"/>
      <c r="UQ76" s="25"/>
      <c r="UR76" s="25"/>
      <c r="US76" s="25"/>
      <c r="UT76" s="25"/>
      <c r="UU76" s="25"/>
      <c r="UV76" s="25"/>
      <c r="UW76" s="25"/>
      <c r="UX76" s="25"/>
      <c r="UY76" s="25"/>
      <c r="UZ76" s="25"/>
      <c r="VA76" s="25"/>
      <c r="VB76" s="25"/>
      <c r="VC76" s="25"/>
      <c r="VD76" s="25"/>
      <c r="VE76" s="25"/>
      <c r="VF76" s="25"/>
      <c r="VG76" s="25"/>
      <c r="VH76" s="25"/>
      <c r="VI76" s="25"/>
      <c r="VJ76" s="25"/>
      <c r="VK76" s="25"/>
      <c r="VL76" s="25"/>
      <c r="VM76" s="25"/>
      <c r="VN76" s="25"/>
      <c r="VO76" s="25"/>
      <c r="VP76" s="25"/>
      <c r="VQ76" s="25"/>
      <c r="VR76" s="25"/>
      <c r="VS76" s="25"/>
      <c r="VT76" s="25"/>
      <c r="VU76" s="25"/>
      <c r="VV76" s="25"/>
      <c r="VW76" s="25"/>
      <c r="VX76" s="25"/>
      <c r="VY76" s="25"/>
      <c r="VZ76" s="25"/>
      <c r="WA76" s="25"/>
      <c r="WB76" s="25"/>
      <c r="WC76" s="25"/>
      <c r="WD76" s="25"/>
      <c r="WE76" s="25"/>
      <c r="WF76" s="25"/>
      <c r="WG76" s="25"/>
      <c r="WH76" s="25"/>
      <c r="WI76" s="25"/>
      <c r="WJ76" s="25"/>
      <c r="WK76" s="25"/>
      <c r="WL76" s="25"/>
      <c r="WM76" s="25"/>
      <c r="WN76" s="25"/>
      <c r="WO76" s="25"/>
      <c r="WP76" s="25"/>
      <c r="WQ76" s="25"/>
      <c r="WR76" s="25"/>
      <c r="WS76" s="25"/>
      <c r="WT76" s="25"/>
      <c r="WU76" s="25"/>
      <c r="WV76" s="25"/>
      <c r="WW76" s="25"/>
      <c r="WX76" s="25"/>
      <c r="WY76" s="25"/>
      <c r="WZ76" s="25"/>
      <c r="XA76" s="25"/>
      <c r="XB76" s="25"/>
      <c r="XC76" s="25"/>
      <c r="XD76" s="25"/>
      <c r="XE76" s="25"/>
      <c r="XF76" s="25"/>
      <c r="XG76" s="25"/>
      <c r="XH76" s="25"/>
      <c r="XI76" s="25"/>
      <c r="XJ76" s="25"/>
      <c r="XK76" s="25"/>
      <c r="XL76" s="25"/>
      <c r="XM76" s="25"/>
      <c r="XN76" s="25"/>
      <c r="XO76" s="25"/>
      <c r="XP76" s="25"/>
      <c r="XQ76" s="25"/>
      <c r="XR76" s="25"/>
      <c r="XS76" s="25"/>
      <c r="XT76" s="25"/>
      <c r="XU76" s="25"/>
      <c r="XV76" s="25"/>
      <c r="XW76" s="25"/>
      <c r="XX76" s="25"/>
      <c r="XY76" s="25"/>
      <c r="XZ76" s="25"/>
      <c r="YA76" s="25"/>
      <c r="YB76" s="25"/>
      <c r="YC76" s="25"/>
      <c r="YD76" s="25"/>
      <c r="YE76" s="25"/>
      <c r="YF76" s="25"/>
      <c r="YG76" s="25"/>
      <c r="YH76" s="25"/>
      <c r="YI76" s="25"/>
      <c r="YJ76" s="25"/>
      <c r="YK76" s="25"/>
      <c r="YL76" s="25"/>
      <c r="YM76" s="25"/>
      <c r="YN76" s="25"/>
      <c r="YO76" s="25"/>
      <c r="YP76" s="25"/>
      <c r="YQ76" s="25"/>
      <c r="YR76" s="25"/>
      <c r="YS76" s="25"/>
      <c r="YT76" s="25"/>
      <c r="YU76" s="25"/>
      <c r="YV76" s="25"/>
      <c r="YW76" s="25"/>
      <c r="YX76" s="25"/>
      <c r="YY76" s="25"/>
      <c r="YZ76" s="25"/>
      <c r="ZA76" s="25"/>
      <c r="ZB76" s="25"/>
      <c r="ZC76" s="25"/>
      <c r="ZD76" s="25"/>
      <c r="ZE76" s="25"/>
      <c r="ZF76" s="25"/>
      <c r="ZG76" s="25"/>
      <c r="ZH76" s="25"/>
      <c r="ZI76" s="25"/>
      <c r="ZJ76" s="25"/>
      <c r="ZK76" s="25"/>
      <c r="ZL76" s="25"/>
      <c r="ZM76" s="25"/>
      <c r="ZN76" s="25"/>
      <c r="ZO76" s="25"/>
      <c r="ZP76" s="25"/>
      <c r="ZQ76" s="25"/>
      <c r="ZR76" s="25"/>
      <c r="ZS76" s="25"/>
      <c r="ZT76" s="25"/>
      <c r="ZU76" s="25"/>
      <c r="ZV76" s="25"/>
      <c r="ZW76" s="25"/>
      <c r="ZX76" s="25"/>
      <c r="ZY76" s="25"/>
      <c r="ZZ76" s="25"/>
      <c r="AAA76" s="25"/>
      <c r="AAB76" s="25"/>
      <c r="AAC76" s="25"/>
      <c r="AAD76" s="25"/>
      <c r="AAE76" s="25"/>
      <c r="AAF76" s="25"/>
      <c r="AAG76" s="25"/>
      <c r="AAH76" s="25"/>
      <c r="AAI76" s="25"/>
      <c r="AAJ76" s="25"/>
      <c r="AAK76" s="25"/>
      <c r="AAL76" s="25"/>
      <c r="AAM76" s="25"/>
      <c r="AAN76" s="25"/>
      <c r="AAO76" s="25"/>
      <c r="AAP76" s="25"/>
      <c r="AAQ76" s="25"/>
      <c r="AAR76" s="25"/>
      <c r="AAS76" s="25"/>
      <c r="AAT76" s="25"/>
      <c r="AAU76" s="25"/>
      <c r="AAV76" s="25"/>
      <c r="AAW76" s="25"/>
      <c r="AAX76" s="25"/>
      <c r="AAY76" s="25"/>
      <c r="AAZ76" s="25"/>
      <c r="ABA76" s="25"/>
      <c r="ABB76" s="25"/>
      <c r="ABC76" s="25"/>
      <c r="ABD76" s="25"/>
      <c r="ABE76" s="25"/>
      <c r="ABF76" s="25"/>
      <c r="ABG76" s="25"/>
      <c r="ABH76" s="25"/>
      <c r="ABI76" s="25"/>
      <c r="ABJ76" s="25"/>
      <c r="ABK76" s="25"/>
      <c r="ABL76" s="25"/>
      <c r="ABM76" s="25"/>
      <c r="ABN76" s="25"/>
      <c r="ABO76" s="25"/>
      <c r="ABP76" s="25"/>
      <c r="ABQ76" s="25"/>
      <c r="ABR76" s="25"/>
      <c r="ABS76" s="25"/>
      <c r="ABT76" s="25"/>
      <c r="ABU76" s="25"/>
      <c r="ABV76" s="25"/>
      <c r="ABW76" s="25"/>
      <c r="ABX76" s="25"/>
      <c r="ABY76" s="25"/>
      <c r="ABZ76" s="25"/>
      <c r="ACA76" s="25"/>
      <c r="ACB76" s="25"/>
      <c r="ACC76" s="25"/>
      <c r="ACD76" s="25"/>
      <c r="ACE76" s="25"/>
      <c r="ACF76" s="25"/>
      <c r="ACG76" s="25"/>
      <c r="ACH76" s="25"/>
      <c r="ACI76" s="25"/>
      <c r="ACJ76" s="25"/>
      <c r="ACK76" s="25"/>
      <c r="ACL76" s="25"/>
      <c r="ACM76" s="25"/>
      <c r="ACN76" s="25"/>
      <c r="ACO76" s="25"/>
      <c r="ACP76" s="25"/>
      <c r="ACQ76" s="25"/>
      <c r="ACR76" s="25"/>
      <c r="ACS76" s="25"/>
      <c r="ACT76" s="25"/>
      <c r="ACU76" s="25"/>
      <c r="ACV76" s="25"/>
      <c r="ACW76" s="25"/>
      <c r="ACX76" s="25"/>
      <c r="ACY76" s="25"/>
      <c r="ACZ76" s="25"/>
      <c r="ADA76" s="25"/>
      <c r="ADB76" s="25"/>
      <c r="ADC76" s="25"/>
      <c r="ADD76" s="25"/>
      <c r="ADE76" s="25"/>
      <c r="ADF76" s="25"/>
      <c r="ADG76" s="25"/>
      <c r="ADH76" s="25"/>
      <c r="ADI76" s="25"/>
      <c r="ADJ76" s="25"/>
      <c r="ADK76" s="25"/>
      <c r="ADL76" s="25"/>
      <c r="ADM76" s="25"/>
      <c r="ADN76" s="25"/>
      <c r="ADO76" s="25"/>
      <c r="ADP76" s="25"/>
      <c r="ADQ76" s="25"/>
      <c r="ADR76" s="25"/>
      <c r="ADS76" s="25"/>
      <c r="ADT76" s="25"/>
      <c r="ADU76" s="25"/>
      <c r="ADV76" s="25"/>
      <c r="ADW76" s="25"/>
      <c r="ADX76" s="25"/>
      <c r="ADY76" s="25"/>
      <c r="ADZ76" s="25"/>
      <c r="AEA76" s="25"/>
    </row>
    <row r="77" spans="1:807" s="187" customFormat="1" ht="15.75" customHeight="1" x14ac:dyDescent="0.25">
      <c r="A77" s="162" t="s">
        <v>284</v>
      </c>
      <c r="B77" s="204" t="s">
        <v>19</v>
      </c>
      <c r="C77" s="197" t="s">
        <v>285</v>
      </c>
      <c r="D77" s="130"/>
      <c r="E77" s="6" t="str">
        <f t="shared" si="103"/>
        <v/>
      </c>
      <c r="F77" s="100"/>
      <c r="G77" s="6" t="str">
        <f t="shared" si="104"/>
        <v/>
      </c>
      <c r="H77" s="100"/>
      <c r="I77" s="101"/>
      <c r="J77" s="55"/>
      <c r="K77" s="6" t="str">
        <f t="shared" si="105"/>
        <v/>
      </c>
      <c r="L77" s="54"/>
      <c r="M77" s="6" t="str">
        <f t="shared" si="106"/>
        <v/>
      </c>
      <c r="N77" s="54"/>
      <c r="O77" s="57"/>
      <c r="P77" s="54"/>
      <c r="Q77" s="6" t="str">
        <f t="shared" si="107"/>
        <v/>
      </c>
      <c r="R77" s="54"/>
      <c r="S77" s="6" t="str">
        <f t="shared" si="108"/>
        <v/>
      </c>
      <c r="T77" s="54"/>
      <c r="U77" s="56"/>
      <c r="V77" s="55"/>
      <c r="W77" s="6" t="str">
        <f t="shared" si="109"/>
        <v/>
      </c>
      <c r="X77" s="54"/>
      <c r="Y77" s="6" t="str">
        <f t="shared" si="110"/>
        <v/>
      </c>
      <c r="Z77" s="100"/>
      <c r="AA77" s="185"/>
      <c r="AB77" s="100"/>
      <c r="AC77" s="183"/>
      <c r="AD77" s="100"/>
      <c r="AE77" s="183"/>
      <c r="AF77" s="100"/>
      <c r="AG77" s="101"/>
      <c r="AH77" s="184"/>
      <c r="AI77" s="183"/>
      <c r="AJ77" s="100"/>
      <c r="AK77" s="183"/>
      <c r="AL77" s="100"/>
      <c r="AM77" s="101"/>
      <c r="AN77" s="192">
        <v>4</v>
      </c>
      <c r="AO77" s="196">
        <v>28</v>
      </c>
      <c r="AP77" s="100">
        <v>4</v>
      </c>
      <c r="AQ77" s="196">
        <v>28</v>
      </c>
      <c r="AR77" s="100">
        <v>6</v>
      </c>
      <c r="AS77" s="193" t="s">
        <v>135</v>
      </c>
      <c r="AT77" s="194" t="s">
        <v>275</v>
      </c>
      <c r="AU77" s="195" t="s">
        <v>168</v>
      </c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  <c r="IS77" s="25"/>
      <c r="IT77" s="25"/>
      <c r="IU77" s="25"/>
      <c r="IV77" s="25"/>
      <c r="IW77" s="25"/>
      <c r="IX77" s="25"/>
      <c r="IY77" s="25"/>
      <c r="IZ77" s="25"/>
      <c r="JA77" s="25"/>
      <c r="JB77" s="25"/>
      <c r="JC77" s="25"/>
      <c r="JD77" s="25"/>
      <c r="JE77" s="25"/>
      <c r="JF77" s="25"/>
      <c r="JG77" s="25"/>
      <c r="JH77" s="25"/>
      <c r="JI77" s="25"/>
      <c r="JJ77" s="25"/>
      <c r="JK77" s="25"/>
      <c r="JL77" s="25"/>
      <c r="JM77" s="25"/>
      <c r="JN77" s="25"/>
      <c r="JO77" s="25"/>
      <c r="JP77" s="25"/>
      <c r="JQ77" s="25"/>
      <c r="JR77" s="25"/>
      <c r="JS77" s="25"/>
      <c r="JT77" s="25"/>
      <c r="JU77" s="25"/>
      <c r="JV77" s="25"/>
      <c r="JW77" s="25"/>
      <c r="JX77" s="25"/>
      <c r="JY77" s="25"/>
      <c r="JZ77" s="25"/>
      <c r="KA77" s="25"/>
      <c r="KB77" s="25"/>
      <c r="KC77" s="25"/>
      <c r="KD77" s="25"/>
      <c r="KE77" s="25"/>
      <c r="KF77" s="25"/>
      <c r="KG77" s="25"/>
      <c r="KH77" s="25"/>
      <c r="KI77" s="25"/>
      <c r="KJ77" s="25"/>
      <c r="KK77" s="25"/>
      <c r="KL77" s="25"/>
      <c r="KM77" s="25"/>
      <c r="KN77" s="25"/>
      <c r="KO77" s="25"/>
      <c r="KP77" s="25"/>
      <c r="KQ77" s="25"/>
      <c r="KR77" s="25"/>
      <c r="KS77" s="25"/>
      <c r="KT77" s="25"/>
      <c r="KU77" s="25"/>
      <c r="KV77" s="25"/>
      <c r="KW77" s="25"/>
      <c r="KX77" s="25"/>
      <c r="KY77" s="25"/>
      <c r="KZ77" s="25"/>
      <c r="LA77" s="25"/>
      <c r="LB77" s="25"/>
      <c r="LC77" s="25"/>
      <c r="LD77" s="25"/>
      <c r="LE77" s="25"/>
      <c r="LF77" s="25"/>
      <c r="LG77" s="25"/>
      <c r="LH77" s="25"/>
      <c r="LI77" s="25"/>
      <c r="LJ77" s="25"/>
      <c r="LK77" s="25"/>
      <c r="LL77" s="25"/>
      <c r="LM77" s="25"/>
      <c r="LN77" s="25"/>
      <c r="LO77" s="25"/>
      <c r="LP77" s="25"/>
      <c r="LQ77" s="25"/>
      <c r="LR77" s="25"/>
      <c r="LS77" s="25"/>
      <c r="LT77" s="25"/>
      <c r="LU77" s="25"/>
      <c r="LV77" s="25"/>
      <c r="LW77" s="25"/>
      <c r="LX77" s="25"/>
      <c r="LY77" s="25"/>
      <c r="LZ77" s="25"/>
      <c r="MA77" s="25"/>
      <c r="MB77" s="25"/>
      <c r="MC77" s="25"/>
      <c r="MD77" s="25"/>
      <c r="ME77" s="25"/>
      <c r="MF77" s="25"/>
      <c r="MG77" s="25"/>
      <c r="MH77" s="25"/>
      <c r="MI77" s="25"/>
      <c r="MJ77" s="25"/>
      <c r="MK77" s="25"/>
      <c r="ML77" s="25"/>
      <c r="MM77" s="25"/>
      <c r="MN77" s="25"/>
      <c r="MO77" s="25"/>
      <c r="MP77" s="25"/>
      <c r="MQ77" s="25"/>
      <c r="MR77" s="25"/>
      <c r="MS77" s="25"/>
      <c r="MT77" s="25"/>
      <c r="MU77" s="25"/>
      <c r="MV77" s="25"/>
      <c r="MW77" s="25"/>
      <c r="MX77" s="25"/>
      <c r="MY77" s="25"/>
      <c r="MZ77" s="25"/>
      <c r="NA77" s="25"/>
      <c r="NB77" s="25"/>
      <c r="NC77" s="25"/>
      <c r="ND77" s="25"/>
      <c r="NE77" s="25"/>
      <c r="NF77" s="25"/>
      <c r="NG77" s="25"/>
      <c r="NH77" s="25"/>
      <c r="NI77" s="25"/>
      <c r="NJ77" s="25"/>
      <c r="NK77" s="25"/>
      <c r="NL77" s="25"/>
      <c r="NM77" s="25"/>
      <c r="NN77" s="25"/>
      <c r="NO77" s="25"/>
      <c r="NP77" s="25"/>
      <c r="NQ77" s="25"/>
      <c r="NR77" s="25"/>
      <c r="NS77" s="25"/>
      <c r="NT77" s="25"/>
      <c r="NU77" s="25"/>
      <c r="NV77" s="25"/>
      <c r="NW77" s="25"/>
      <c r="NX77" s="25"/>
      <c r="NY77" s="25"/>
      <c r="NZ77" s="25"/>
      <c r="OA77" s="25"/>
      <c r="OB77" s="25"/>
      <c r="OC77" s="25"/>
      <c r="OD77" s="25"/>
      <c r="OE77" s="25"/>
      <c r="OF77" s="25"/>
      <c r="OG77" s="25"/>
      <c r="OH77" s="25"/>
      <c r="OI77" s="25"/>
      <c r="OJ77" s="25"/>
      <c r="OK77" s="25"/>
      <c r="OL77" s="25"/>
      <c r="OM77" s="25"/>
      <c r="ON77" s="25"/>
      <c r="OO77" s="25"/>
      <c r="OP77" s="25"/>
      <c r="OQ77" s="25"/>
      <c r="OR77" s="25"/>
      <c r="OS77" s="25"/>
      <c r="OT77" s="25"/>
      <c r="OU77" s="25"/>
      <c r="OV77" s="25"/>
      <c r="OW77" s="25"/>
      <c r="OX77" s="25"/>
      <c r="OY77" s="25"/>
      <c r="OZ77" s="25"/>
      <c r="PA77" s="25"/>
      <c r="PB77" s="25"/>
      <c r="PC77" s="25"/>
      <c r="PD77" s="25"/>
      <c r="PE77" s="25"/>
      <c r="PF77" s="25"/>
      <c r="PG77" s="25"/>
      <c r="PH77" s="25"/>
      <c r="PI77" s="25"/>
      <c r="PJ77" s="25"/>
      <c r="PK77" s="25"/>
      <c r="PL77" s="25"/>
      <c r="PM77" s="25"/>
      <c r="PN77" s="25"/>
      <c r="PO77" s="25"/>
      <c r="PP77" s="25"/>
      <c r="PQ77" s="25"/>
      <c r="PR77" s="25"/>
      <c r="PS77" s="25"/>
      <c r="PT77" s="25"/>
      <c r="PU77" s="25"/>
      <c r="PV77" s="25"/>
      <c r="PW77" s="25"/>
      <c r="PX77" s="25"/>
      <c r="PY77" s="25"/>
      <c r="PZ77" s="25"/>
      <c r="QA77" s="25"/>
      <c r="QB77" s="25"/>
      <c r="QC77" s="25"/>
      <c r="QD77" s="25"/>
      <c r="QE77" s="25"/>
      <c r="QF77" s="25"/>
      <c r="QG77" s="25"/>
      <c r="QH77" s="25"/>
      <c r="QI77" s="25"/>
      <c r="QJ77" s="25"/>
      <c r="QK77" s="25"/>
      <c r="QL77" s="25"/>
      <c r="QM77" s="25"/>
      <c r="QN77" s="25"/>
      <c r="QO77" s="25"/>
      <c r="QP77" s="25"/>
      <c r="QQ77" s="25"/>
      <c r="QR77" s="25"/>
      <c r="QS77" s="25"/>
      <c r="QT77" s="25"/>
      <c r="QU77" s="25"/>
      <c r="QV77" s="25"/>
      <c r="QW77" s="25"/>
      <c r="QX77" s="25"/>
      <c r="QY77" s="25"/>
      <c r="QZ77" s="25"/>
      <c r="RA77" s="25"/>
      <c r="RB77" s="25"/>
      <c r="RC77" s="25"/>
      <c r="RD77" s="25"/>
      <c r="RE77" s="25"/>
      <c r="RF77" s="25"/>
      <c r="RG77" s="25"/>
      <c r="RH77" s="25"/>
      <c r="RI77" s="25"/>
      <c r="RJ77" s="25"/>
      <c r="RK77" s="25"/>
      <c r="RL77" s="25"/>
      <c r="RM77" s="25"/>
      <c r="RN77" s="25"/>
      <c r="RO77" s="25"/>
      <c r="RP77" s="25"/>
      <c r="RQ77" s="25"/>
      <c r="RR77" s="25"/>
      <c r="RS77" s="25"/>
      <c r="RT77" s="25"/>
      <c r="RU77" s="25"/>
      <c r="RV77" s="25"/>
      <c r="RW77" s="25"/>
      <c r="RX77" s="25"/>
      <c r="RY77" s="25"/>
      <c r="RZ77" s="25"/>
      <c r="SA77" s="25"/>
      <c r="SB77" s="25"/>
      <c r="SC77" s="25"/>
      <c r="SD77" s="25"/>
      <c r="SE77" s="25"/>
      <c r="SF77" s="25"/>
      <c r="SG77" s="25"/>
      <c r="SH77" s="25"/>
      <c r="SI77" s="25"/>
      <c r="SJ77" s="25"/>
      <c r="SK77" s="25"/>
      <c r="SL77" s="25"/>
      <c r="SM77" s="25"/>
      <c r="SN77" s="25"/>
      <c r="SO77" s="25"/>
      <c r="SP77" s="25"/>
      <c r="SQ77" s="25"/>
      <c r="SR77" s="25"/>
      <c r="SS77" s="25"/>
      <c r="ST77" s="25"/>
      <c r="SU77" s="25"/>
      <c r="SV77" s="25"/>
      <c r="SW77" s="25"/>
      <c r="SX77" s="25"/>
      <c r="SY77" s="25"/>
      <c r="SZ77" s="25"/>
      <c r="TA77" s="25"/>
      <c r="TB77" s="25"/>
      <c r="TC77" s="25"/>
      <c r="TD77" s="25"/>
      <c r="TE77" s="25"/>
      <c r="TF77" s="25"/>
      <c r="TG77" s="25"/>
      <c r="TH77" s="25"/>
      <c r="TI77" s="25"/>
      <c r="TJ77" s="25"/>
      <c r="TK77" s="25"/>
      <c r="TL77" s="25"/>
      <c r="TM77" s="25"/>
      <c r="TN77" s="25"/>
      <c r="TO77" s="25"/>
      <c r="TP77" s="25"/>
      <c r="TQ77" s="25"/>
      <c r="TR77" s="25"/>
      <c r="TS77" s="25"/>
      <c r="TT77" s="25"/>
      <c r="TU77" s="25"/>
      <c r="TV77" s="25"/>
      <c r="TW77" s="25"/>
      <c r="TX77" s="25"/>
      <c r="TY77" s="25"/>
      <c r="TZ77" s="25"/>
      <c r="UA77" s="25"/>
      <c r="UB77" s="25"/>
      <c r="UC77" s="25"/>
      <c r="UD77" s="25"/>
      <c r="UE77" s="25"/>
      <c r="UF77" s="25"/>
      <c r="UG77" s="25"/>
      <c r="UH77" s="25"/>
      <c r="UI77" s="25"/>
      <c r="UJ77" s="25"/>
      <c r="UK77" s="25"/>
      <c r="UL77" s="25"/>
      <c r="UM77" s="25"/>
      <c r="UN77" s="25"/>
      <c r="UO77" s="25"/>
      <c r="UP77" s="25"/>
      <c r="UQ77" s="25"/>
      <c r="UR77" s="25"/>
      <c r="US77" s="25"/>
      <c r="UT77" s="25"/>
      <c r="UU77" s="25"/>
      <c r="UV77" s="25"/>
      <c r="UW77" s="25"/>
      <c r="UX77" s="25"/>
      <c r="UY77" s="25"/>
      <c r="UZ77" s="25"/>
      <c r="VA77" s="25"/>
      <c r="VB77" s="25"/>
      <c r="VC77" s="25"/>
      <c r="VD77" s="25"/>
      <c r="VE77" s="25"/>
      <c r="VF77" s="25"/>
      <c r="VG77" s="25"/>
      <c r="VH77" s="25"/>
      <c r="VI77" s="25"/>
      <c r="VJ77" s="25"/>
      <c r="VK77" s="25"/>
      <c r="VL77" s="25"/>
      <c r="VM77" s="25"/>
      <c r="VN77" s="25"/>
      <c r="VO77" s="25"/>
      <c r="VP77" s="25"/>
      <c r="VQ77" s="25"/>
      <c r="VR77" s="25"/>
      <c r="VS77" s="25"/>
      <c r="VT77" s="25"/>
      <c r="VU77" s="25"/>
      <c r="VV77" s="25"/>
      <c r="VW77" s="25"/>
      <c r="VX77" s="25"/>
      <c r="VY77" s="25"/>
      <c r="VZ77" s="25"/>
      <c r="WA77" s="25"/>
      <c r="WB77" s="25"/>
      <c r="WC77" s="25"/>
      <c r="WD77" s="25"/>
      <c r="WE77" s="25"/>
      <c r="WF77" s="25"/>
      <c r="WG77" s="25"/>
      <c r="WH77" s="25"/>
      <c r="WI77" s="25"/>
      <c r="WJ77" s="25"/>
      <c r="WK77" s="25"/>
      <c r="WL77" s="25"/>
      <c r="WM77" s="25"/>
      <c r="WN77" s="25"/>
      <c r="WO77" s="25"/>
      <c r="WP77" s="25"/>
      <c r="WQ77" s="25"/>
      <c r="WR77" s="25"/>
      <c r="WS77" s="25"/>
      <c r="WT77" s="25"/>
      <c r="WU77" s="25"/>
      <c r="WV77" s="25"/>
      <c r="WW77" s="25"/>
      <c r="WX77" s="25"/>
      <c r="WY77" s="25"/>
      <c r="WZ77" s="25"/>
      <c r="XA77" s="25"/>
      <c r="XB77" s="25"/>
      <c r="XC77" s="25"/>
      <c r="XD77" s="25"/>
      <c r="XE77" s="25"/>
      <c r="XF77" s="25"/>
      <c r="XG77" s="25"/>
      <c r="XH77" s="25"/>
      <c r="XI77" s="25"/>
      <c r="XJ77" s="25"/>
      <c r="XK77" s="25"/>
      <c r="XL77" s="25"/>
      <c r="XM77" s="25"/>
      <c r="XN77" s="25"/>
      <c r="XO77" s="25"/>
      <c r="XP77" s="25"/>
      <c r="XQ77" s="25"/>
      <c r="XR77" s="25"/>
      <c r="XS77" s="25"/>
      <c r="XT77" s="25"/>
      <c r="XU77" s="25"/>
      <c r="XV77" s="25"/>
      <c r="XW77" s="25"/>
      <c r="XX77" s="25"/>
      <c r="XY77" s="25"/>
      <c r="XZ77" s="25"/>
      <c r="YA77" s="25"/>
      <c r="YB77" s="25"/>
      <c r="YC77" s="25"/>
      <c r="YD77" s="25"/>
      <c r="YE77" s="25"/>
      <c r="YF77" s="25"/>
      <c r="YG77" s="25"/>
      <c r="YH77" s="25"/>
      <c r="YI77" s="25"/>
      <c r="YJ77" s="25"/>
      <c r="YK77" s="25"/>
      <c r="YL77" s="25"/>
      <c r="YM77" s="25"/>
      <c r="YN77" s="25"/>
      <c r="YO77" s="25"/>
      <c r="YP77" s="25"/>
      <c r="YQ77" s="25"/>
      <c r="YR77" s="25"/>
      <c r="YS77" s="25"/>
      <c r="YT77" s="25"/>
      <c r="YU77" s="25"/>
      <c r="YV77" s="25"/>
      <c r="YW77" s="25"/>
      <c r="YX77" s="25"/>
      <c r="YY77" s="25"/>
      <c r="YZ77" s="25"/>
      <c r="ZA77" s="25"/>
      <c r="ZB77" s="25"/>
      <c r="ZC77" s="25"/>
      <c r="ZD77" s="25"/>
      <c r="ZE77" s="25"/>
      <c r="ZF77" s="25"/>
      <c r="ZG77" s="25"/>
      <c r="ZH77" s="25"/>
      <c r="ZI77" s="25"/>
      <c r="ZJ77" s="25"/>
      <c r="ZK77" s="25"/>
      <c r="ZL77" s="25"/>
      <c r="ZM77" s="25"/>
      <c r="ZN77" s="25"/>
      <c r="ZO77" s="25"/>
      <c r="ZP77" s="25"/>
      <c r="ZQ77" s="25"/>
      <c r="ZR77" s="25"/>
      <c r="ZS77" s="25"/>
      <c r="ZT77" s="25"/>
      <c r="ZU77" s="25"/>
      <c r="ZV77" s="25"/>
      <c r="ZW77" s="25"/>
      <c r="ZX77" s="25"/>
      <c r="ZY77" s="25"/>
      <c r="ZZ77" s="25"/>
      <c r="AAA77" s="25"/>
      <c r="AAB77" s="25"/>
      <c r="AAC77" s="25"/>
      <c r="AAD77" s="25"/>
      <c r="AAE77" s="25"/>
      <c r="AAF77" s="25"/>
      <c r="AAG77" s="25"/>
      <c r="AAH77" s="25"/>
      <c r="AAI77" s="25"/>
      <c r="AAJ77" s="25"/>
      <c r="AAK77" s="25"/>
      <c r="AAL77" s="25"/>
      <c r="AAM77" s="25"/>
      <c r="AAN77" s="25"/>
      <c r="AAO77" s="25"/>
      <c r="AAP77" s="25"/>
      <c r="AAQ77" s="25"/>
      <c r="AAR77" s="25"/>
      <c r="AAS77" s="25"/>
      <c r="AAT77" s="25"/>
      <c r="AAU77" s="25"/>
      <c r="AAV77" s="25"/>
      <c r="AAW77" s="25"/>
      <c r="AAX77" s="25"/>
      <c r="AAY77" s="25"/>
      <c r="AAZ77" s="25"/>
      <c r="ABA77" s="25"/>
      <c r="ABB77" s="25"/>
      <c r="ABC77" s="25"/>
      <c r="ABD77" s="25"/>
      <c r="ABE77" s="25"/>
      <c r="ABF77" s="25"/>
      <c r="ABG77" s="25"/>
      <c r="ABH77" s="25"/>
      <c r="ABI77" s="25"/>
      <c r="ABJ77" s="25"/>
      <c r="ABK77" s="25"/>
      <c r="ABL77" s="25"/>
      <c r="ABM77" s="25"/>
      <c r="ABN77" s="25"/>
      <c r="ABO77" s="25"/>
      <c r="ABP77" s="25"/>
      <c r="ABQ77" s="25"/>
      <c r="ABR77" s="25"/>
      <c r="ABS77" s="25"/>
      <c r="ABT77" s="25"/>
      <c r="ABU77" s="25"/>
      <c r="ABV77" s="25"/>
      <c r="ABW77" s="25"/>
      <c r="ABX77" s="25"/>
      <c r="ABY77" s="25"/>
      <c r="ABZ77" s="25"/>
      <c r="ACA77" s="25"/>
      <c r="ACB77" s="25"/>
      <c r="ACC77" s="25"/>
      <c r="ACD77" s="25"/>
      <c r="ACE77" s="25"/>
      <c r="ACF77" s="25"/>
      <c r="ACG77" s="25"/>
      <c r="ACH77" s="25"/>
      <c r="ACI77" s="25"/>
      <c r="ACJ77" s="25"/>
      <c r="ACK77" s="25"/>
      <c r="ACL77" s="25"/>
      <c r="ACM77" s="25"/>
      <c r="ACN77" s="25"/>
      <c r="ACO77" s="25"/>
      <c r="ACP77" s="25"/>
      <c r="ACQ77" s="25"/>
      <c r="ACR77" s="25"/>
      <c r="ACS77" s="25"/>
      <c r="ACT77" s="25"/>
      <c r="ACU77" s="25"/>
      <c r="ACV77" s="25"/>
      <c r="ACW77" s="25"/>
      <c r="ACX77" s="25"/>
      <c r="ACY77" s="25"/>
      <c r="ACZ77" s="25"/>
      <c r="ADA77" s="25"/>
      <c r="ADB77" s="25"/>
      <c r="ADC77" s="25"/>
      <c r="ADD77" s="25"/>
      <c r="ADE77" s="25"/>
      <c r="ADF77" s="25"/>
      <c r="ADG77" s="25"/>
      <c r="ADH77" s="25"/>
      <c r="ADI77" s="25"/>
      <c r="ADJ77" s="25"/>
      <c r="ADK77" s="25"/>
      <c r="ADL77" s="25"/>
      <c r="ADM77" s="25"/>
      <c r="ADN77" s="25"/>
      <c r="ADO77" s="25"/>
      <c r="ADP77" s="25"/>
      <c r="ADQ77" s="25"/>
      <c r="ADR77" s="25"/>
      <c r="ADS77" s="25"/>
      <c r="ADT77" s="25"/>
      <c r="ADU77" s="25"/>
      <c r="ADV77" s="25"/>
      <c r="ADW77" s="25"/>
      <c r="ADX77" s="25"/>
      <c r="ADY77" s="25"/>
      <c r="ADZ77" s="25"/>
      <c r="AEA77" s="25"/>
    </row>
    <row r="78" spans="1:807" s="25" customFormat="1" ht="15.75" customHeight="1" x14ac:dyDescent="0.25">
      <c r="A78" s="162" t="s">
        <v>241</v>
      </c>
      <c r="B78" s="204" t="s">
        <v>19</v>
      </c>
      <c r="C78" s="197" t="s">
        <v>240</v>
      </c>
      <c r="D78" s="130"/>
      <c r="E78" s="6" t="str">
        <f t="shared" si="103"/>
        <v/>
      </c>
      <c r="F78" s="100"/>
      <c r="G78" s="6" t="str">
        <f t="shared" si="104"/>
        <v/>
      </c>
      <c r="H78" s="100"/>
      <c r="I78" s="101"/>
      <c r="J78" s="55"/>
      <c r="K78" s="6" t="str">
        <f t="shared" si="105"/>
        <v/>
      </c>
      <c r="L78" s="54"/>
      <c r="M78" s="6" t="str">
        <f t="shared" si="106"/>
        <v/>
      </c>
      <c r="N78" s="54"/>
      <c r="O78" s="57"/>
      <c r="P78" s="54"/>
      <c r="Q78" s="6" t="str">
        <f t="shared" si="107"/>
        <v/>
      </c>
      <c r="R78" s="54"/>
      <c r="S78" s="6" t="str">
        <f t="shared" si="108"/>
        <v/>
      </c>
      <c r="T78" s="54"/>
      <c r="U78" s="56"/>
      <c r="V78" s="55"/>
      <c r="W78" s="6" t="str">
        <f t="shared" si="109"/>
        <v/>
      </c>
      <c r="X78" s="54"/>
      <c r="Y78" s="6" t="str">
        <f t="shared" si="110"/>
        <v/>
      </c>
      <c r="Z78" s="54"/>
      <c r="AA78" s="57"/>
      <c r="AB78" s="54"/>
      <c r="AC78" s="6" t="str">
        <f t="shared" si="97"/>
        <v/>
      </c>
      <c r="AD78" s="54"/>
      <c r="AE78" s="6" t="str">
        <f t="shared" si="98"/>
        <v/>
      </c>
      <c r="AF78" s="54"/>
      <c r="AG78" s="56"/>
      <c r="AH78" s="55"/>
      <c r="AI78" s="6" t="str">
        <f t="shared" si="99"/>
        <v/>
      </c>
      <c r="AJ78" s="54"/>
      <c r="AK78" s="6" t="str">
        <f t="shared" si="100"/>
        <v/>
      </c>
      <c r="AL78" s="54"/>
      <c r="AM78" s="56"/>
      <c r="AN78" s="157"/>
      <c r="AO78" s="178" t="str">
        <f t="shared" si="101"/>
        <v/>
      </c>
      <c r="AP78" s="54">
        <v>4</v>
      </c>
      <c r="AQ78" s="178">
        <f t="shared" si="102"/>
        <v>56</v>
      </c>
      <c r="AR78" s="54">
        <v>2</v>
      </c>
      <c r="AS78" s="158" t="s">
        <v>135</v>
      </c>
      <c r="AT78" s="156" t="s">
        <v>158</v>
      </c>
      <c r="AU78" s="109" t="s">
        <v>154</v>
      </c>
    </row>
    <row r="79" spans="1:807" s="25" customFormat="1" ht="15.75" customHeight="1" x14ac:dyDescent="0.25">
      <c r="A79" s="162" t="s">
        <v>242</v>
      </c>
      <c r="B79" s="204" t="s">
        <v>19</v>
      </c>
      <c r="C79" s="197" t="s">
        <v>199</v>
      </c>
      <c r="D79" s="130"/>
      <c r="E79" s="6" t="str">
        <f t="shared" si="103"/>
        <v/>
      </c>
      <c r="F79" s="100"/>
      <c r="G79" s="6" t="str">
        <f t="shared" si="104"/>
        <v/>
      </c>
      <c r="H79" s="100"/>
      <c r="I79" s="101"/>
      <c r="J79" s="55"/>
      <c r="K79" s="6" t="str">
        <f t="shared" si="105"/>
        <v/>
      </c>
      <c r="L79" s="54"/>
      <c r="M79" s="6" t="str">
        <f t="shared" si="106"/>
        <v/>
      </c>
      <c r="N79" s="54"/>
      <c r="O79" s="57"/>
      <c r="P79" s="54"/>
      <c r="Q79" s="6" t="str">
        <f t="shared" si="107"/>
        <v/>
      </c>
      <c r="R79" s="54"/>
      <c r="S79" s="6" t="str">
        <f t="shared" si="108"/>
        <v/>
      </c>
      <c r="T79" s="54"/>
      <c r="U79" s="56"/>
      <c r="V79" s="55"/>
      <c r="W79" s="6" t="str">
        <f t="shared" si="109"/>
        <v/>
      </c>
      <c r="X79" s="54"/>
      <c r="Y79" s="6" t="str">
        <f t="shared" si="110"/>
        <v/>
      </c>
      <c r="Z79" s="54"/>
      <c r="AA79" s="57"/>
      <c r="AB79" s="54"/>
      <c r="AC79" s="6" t="str">
        <f t="shared" si="97"/>
        <v/>
      </c>
      <c r="AD79" s="54"/>
      <c r="AE79" s="6" t="str">
        <f t="shared" si="98"/>
        <v/>
      </c>
      <c r="AF79" s="54"/>
      <c r="AG79" s="56"/>
      <c r="AH79" s="55"/>
      <c r="AI79" s="6" t="str">
        <f t="shared" si="99"/>
        <v/>
      </c>
      <c r="AJ79" s="54"/>
      <c r="AK79" s="6" t="str">
        <f t="shared" si="100"/>
        <v/>
      </c>
      <c r="AL79" s="54"/>
      <c r="AM79" s="56"/>
      <c r="AN79" s="157"/>
      <c r="AO79" s="178" t="str">
        <f t="shared" si="101"/>
        <v/>
      </c>
      <c r="AP79" s="54">
        <v>4</v>
      </c>
      <c r="AQ79" s="178">
        <f t="shared" si="102"/>
        <v>56</v>
      </c>
      <c r="AR79" s="54">
        <v>2</v>
      </c>
      <c r="AS79" s="158" t="s">
        <v>135</v>
      </c>
      <c r="AT79" s="147" t="s">
        <v>158</v>
      </c>
      <c r="AU79" s="109" t="s">
        <v>154</v>
      </c>
    </row>
    <row r="80" spans="1:807" s="25" customFormat="1" ht="15.75" customHeight="1" x14ac:dyDescent="0.25">
      <c r="A80" s="162" t="s">
        <v>243</v>
      </c>
      <c r="B80" s="204" t="s">
        <v>19</v>
      </c>
      <c r="C80" s="197" t="s">
        <v>205</v>
      </c>
      <c r="D80" s="130"/>
      <c r="E80" s="6" t="str">
        <f t="shared" si="103"/>
        <v/>
      </c>
      <c r="F80" s="100"/>
      <c r="G80" s="6" t="str">
        <f t="shared" si="104"/>
        <v/>
      </c>
      <c r="H80" s="100"/>
      <c r="I80" s="101"/>
      <c r="J80" s="55"/>
      <c r="K80" s="6" t="str">
        <f t="shared" si="105"/>
        <v/>
      </c>
      <c r="L80" s="54"/>
      <c r="M80" s="6" t="str">
        <f t="shared" si="106"/>
        <v/>
      </c>
      <c r="N80" s="54"/>
      <c r="O80" s="57"/>
      <c r="P80" s="54"/>
      <c r="Q80" s="6" t="str">
        <f t="shared" si="107"/>
        <v/>
      </c>
      <c r="R80" s="54"/>
      <c r="S80" s="6" t="str">
        <f t="shared" si="108"/>
        <v/>
      </c>
      <c r="T80" s="54"/>
      <c r="U80" s="56"/>
      <c r="V80" s="55"/>
      <c r="W80" s="6" t="str">
        <f t="shared" si="109"/>
        <v/>
      </c>
      <c r="X80" s="54"/>
      <c r="Y80" s="6" t="str">
        <f t="shared" si="110"/>
        <v/>
      </c>
      <c r="Z80" s="54"/>
      <c r="AA80" s="57"/>
      <c r="AB80" s="54"/>
      <c r="AC80" s="6" t="str">
        <f t="shared" si="97"/>
        <v/>
      </c>
      <c r="AD80" s="54"/>
      <c r="AE80" s="6" t="str">
        <f t="shared" si="98"/>
        <v/>
      </c>
      <c r="AF80" s="54"/>
      <c r="AG80" s="56"/>
      <c r="AH80" s="55"/>
      <c r="AI80" s="6" t="str">
        <f t="shared" si="99"/>
        <v/>
      </c>
      <c r="AJ80" s="54"/>
      <c r="AK80" s="6" t="str">
        <f t="shared" si="100"/>
        <v/>
      </c>
      <c r="AL80" s="54"/>
      <c r="AM80" s="56"/>
      <c r="AN80" s="157"/>
      <c r="AO80" s="178" t="str">
        <f t="shared" si="101"/>
        <v/>
      </c>
      <c r="AP80" s="54">
        <v>4</v>
      </c>
      <c r="AQ80" s="178">
        <f t="shared" si="102"/>
        <v>56</v>
      </c>
      <c r="AR80" s="54">
        <v>2</v>
      </c>
      <c r="AS80" s="158" t="s">
        <v>135</v>
      </c>
      <c r="AT80" s="156" t="s">
        <v>158</v>
      </c>
      <c r="AU80" s="109" t="s">
        <v>154</v>
      </c>
    </row>
    <row r="81" spans="1:47" s="25" customFormat="1" ht="15.75" customHeight="1" x14ac:dyDescent="0.25">
      <c r="A81" s="162" t="s">
        <v>244</v>
      </c>
      <c r="B81" s="204" t="s">
        <v>19</v>
      </c>
      <c r="C81" s="197" t="s">
        <v>200</v>
      </c>
      <c r="D81" s="130"/>
      <c r="E81" s="6" t="str">
        <f t="shared" si="103"/>
        <v/>
      </c>
      <c r="F81" s="100"/>
      <c r="G81" s="6" t="str">
        <f t="shared" si="104"/>
        <v/>
      </c>
      <c r="H81" s="100"/>
      <c r="I81" s="101"/>
      <c r="J81" s="55"/>
      <c r="K81" s="6" t="str">
        <f t="shared" si="105"/>
        <v/>
      </c>
      <c r="L81" s="54"/>
      <c r="M81" s="6" t="str">
        <f t="shared" si="106"/>
        <v/>
      </c>
      <c r="N81" s="54"/>
      <c r="O81" s="57"/>
      <c r="P81" s="54"/>
      <c r="Q81" s="6" t="str">
        <f t="shared" si="107"/>
        <v/>
      </c>
      <c r="R81" s="54"/>
      <c r="S81" s="6" t="str">
        <f t="shared" si="108"/>
        <v/>
      </c>
      <c r="T81" s="54"/>
      <c r="U81" s="56"/>
      <c r="V81" s="55"/>
      <c r="W81" s="6" t="str">
        <f t="shared" si="109"/>
        <v/>
      </c>
      <c r="X81" s="54"/>
      <c r="Y81" s="6" t="str">
        <f t="shared" si="110"/>
        <v/>
      </c>
      <c r="Z81" s="54"/>
      <c r="AA81" s="57"/>
      <c r="AB81" s="54"/>
      <c r="AC81" s="6" t="str">
        <f t="shared" si="97"/>
        <v/>
      </c>
      <c r="AD81" s="54"/>
      <c r="AE81" s="6" t="str">
        <f t="shared" si="98"/>
        <v/>
      </c>
      <c r="AF81" s="54"/>
      <c r="AG81" s="56"/>
      <c r="AH81" s="55"/>
      <c r="AI81" s="6" t="str">
        <f t="shared" si="99"/>
        <v/>
      </c>
      <c r="AJ81" s="54"/>
      <c r="AK81" s="6" t="str">
        <f t="shared" si="100"/>
        <v/>
      </c>
      <c r="AL81" s="54"/>
      <c r="AM81" s="56"/>
      <c r="AN81" s="157"/>
      <c r="AO81" s="178" t="str">
        <f t="shared" si="101"/>
        <v/>
      </c>
      <c r="AP81" s="54">
        <v>4</v>
      </c>
      <c r="AQ81" s="178">
        <f t="shared" si="102"/>
        <v>56</v>
      </c>
      <c r="AR81" s="54">
        <v>2</v>
      </c>
      <c r="AS81" s="158" t="s">
        <v>135</v>
      </c>
      <c r="AT81" s="156" t="s">
        <v>174</v>
      </c>
      <c r="AU81" s="109" t="s">
        <v>173</v>
      </c>
    </row>
    <row r="82" spans="1:47" s="25" customFormat="1" ht="15.75" customHeight="1" x14ac:dyDescent="0.25">
      <c r="A82" s="162" t="s">
        <v>289</v>
      </c>
      <c r="B82" s="204" t="s">
        <v>19</v>
      </c>
      <c r="C82" s="197" t="s">
        <v>254</v>
      </c>
      <c r="D82" s="130"/>
      <c r="E82" s="6" t="str">
        <f t="shared" si="103"/>
        <v/>
      </c>
      <c r="F82" s="100"/>
      <c r="G82" s="6" t="str">
        <f t="shared" si="104"/>
        <v/>
      </c>
      <c r="H82" s="100"/>
      <c r="I82" s="101"/>
      <c r="J82" s="55"/>
      <c r="K82" s="6" t="str">
        <f t="shared" si="105"/>
        <v/>
      </c>
      <c r="L82" s="54"/>
      <c r="M82" s="6" t="str">
        <f t="shared" si="106"/>
        <v/>
      </c>
      <c r="N82" s="54"/>
      <c r="O82" s="57"/>
      <c r="P82" s="54"/>
      <c r="Q82" s="6" t="str">
        <f t="shared" si="107"/>
        <v/>
      </c>
      <c r="R82" s="54"/>
      <c r="S82" s="6" t="str">
        <f t="shared" si="108"/>
        <v/>
      </c>
      <c r="T82" s="54"/>
      <c r="U82" s="56"/>
      <c r="V82" s="55"/>
      <c r="W82" s="6" t="str">
        <f t="shared" si="109"/>
        <v/>
      </c>
      <c r="X82" s="54"/>
      <c r="Y82" s="6" t="str">
        <f t="shared" si="110"/>
        <v/>
      </c>
      <c r="Z82" s="54"/>
      <c r="AA82" s="57"/>
      <c r="AB82" s="54"/>
      <c r="AC82" s="6" t="str">
        <f t="shared" si="97"/>
        <v/>
      </c>
      <c r="AD82" s="54"/>
      <c r="AE82" s="6" t="str">
        <f t="shared" si="98"/>
        <v/>
      </c>
      <c r="AF82" s="54"/>
      <c r="AG82" s="56"/>
      <c r="AH82" s="55"/>
      <c r="AI82" s="6" t="str">
        <f t="shared" si="99"/>
        <v/>
      </c>
      <c r="AJ82" s="54"/>
      <c r="AK82" s="6" t="str">
        <f t="shared" si="100"/>
        <v/>
      </c>
      <c r="AL82" s="54"/>
      <c r="AM82" s="56"/>
      <c r="AN82" s="157"/>
      <c r="AO82" s="178" t="str">
        <f t="shared" si="101"/>
        <v/>
      </c>
      <c r="AP82" s="54">
        <v>4</v>
      </c>
      <c r="AQ82" s="178">
        <f t="shared" si="102"/>
        <v>56</v>
      </c>
      <c r="AR82" s="54">
        <v>2</v>
      </c>
      <c r="AS82" s="158" t="s">
        <v>135</v>
      </c>
      <c r="AT82" s="156" t="s">
        <v>156</v>
      </c>
      <c r="AU82" s="109" t="s">
        <v>173</v>
      </c>
    </row>
    <row r="83" spans="1:47" s="25" customFormat="1" ht="15.75" customHeight="1" x14ac:dyDescent="0.25">
      <c r="A83" s="162" t="s">
        <v>245</v>
      </c>
      <c r="B83" s="204" t="s">
        <v>19</v>
      </c>
      <c r="C83" s="197" t="s">
        <v>201</v>
      </c>
      <c r="D83" s="130"/>
      <c r="E83" s="6" t="str">
        <f t="shared" si="103"/>
        <v/>
      </c>
      <c r="F83" s="100"/>
      <c r="G83" s="6" t="str">
        <f t="shared" si="104"/>
        <v/>
      </c>
      <c r="H83" s="100"/>
      <c r="I83" s="101"/>
      <c r="J83" s="55"/>
      <c r="K83" s="6" t="str">
        <f t="shared" si="105"/>
        <v/>
      </c>
      <c r="L83" s="54"/>
      <c r="M83" s="6" t="str">
        <f t="shared" si="106"/>
        <v/>
      </c>
      <c r="N83" s="54"/>
      <c r="O83" s="57"/>
      <c r="P83" s="54"/>
      <c r="Q83" s="6" t="str">
        <f t="shared" si="107"/>
        <v/>
      </c>
      <c r="R83" s="54"/>
      <c r="S83" s="6" t="str">
        <f t="shared" si="108"/>
        <v/>
      </c>
      <c r="T83" s="54"/>
      <c r="U83" s="56"/>
      <c r="V83" s="55"/>
      <c r="W83" s="6" t="str">
        <f t="shared" si="109"/>
        <v/>
      </c>
      <c r="X83" s="54"/>
      <c r="Y83" s="6" t="str">
        <f t="shared" si="110"/>
        <v/>
      </c>
      <c r="Z83" s="54"/>
      <c r="AA83" s="57"/>
      <c r="AB83" s="54"/>
      <c r="AC83" s="6" t="str">
        <f t="shared" si="97"/>
        <v/>
      </c>
      <c r="AD83" s="54"/>
      <c r="AE83" s="6" t="str">
        <f t="shared" si="98"/>
        <v/>
      </c>
      <c r="AF83" s="54"/>
      <c r="AG83" s="56"/>
      <c r="AH83" s="55"/>
      <c r="AI83" s="6" t="str">
        <f t="shared" si="99"/>
        <v/>
      </c>
      <c r="AJ83" s="54"/>
      <c r="AK83" s="6" t="str">
        <f t="shared" si="100"/>
        <v/>
      </c>
      <c r="AL83" s="54"/>
      <c r="AM83" s="56"/>
      <c r="AN83" s="157"/>
      <c r="AO83" s="178" t="str">
        <f t="shared" si="101"/>
        <v/>
      </c>
      <c r="AP83" s="54">
        <v>4</v>
      </c>
      <c r="AQ83" s="178">
        <f t="shared" si="102"/>
        <v>56</v>
      </c>
      <c r="AR83" s="54">
        <v>2</v>
      </c>
      <c r="AS83" s="158" t="s">
        <v>135</v>
      </c>
      <c r="AT83" s="156" t="s">
        <v>180</v>
      </c>
      <c r="AU83" s="109" t="s">
        <v>181</v>
      </c>
    </row>
    <row r="84" spans="1:47" s="25" customFormat="1" ht="15.75" customHeight="1" x14ac:dyDescent="0.25">
      <c r="A84" s="162" t="s">
        <v>246</v>
      </c>
      <c r="B84" s="204" t="s">
        <v>19</v>
      </c>
      <c r="C84" s="197" t="s">
        <v>202</v>
      </c>
      <c r="D84" s="130"/>
      <c r="E84" s="6" t="str">
        <f t="shared" si="103"/>
        <v/>
      </c>
      <c r="F84" s="100"/>
      <c r="G84" s="6" t="str">
        <f t="shared" si="104"/>
        <v/>
      </c>
      <c r="H84" s="100"/>
      <c r="I84" s="101"/>
      <c r="J84" s="55"/>
      <c r="K84" s="6" t="str">
        <f t="shared" si="105"/>
        <v/>
      </c>
      <c r="L84" s="54"/>
      <c r="M84" s="6" t="str">
        <f t="shared" si="106"/>
        <v/>
      </c>
      <c r="N84" s="54"/>
      <c r="O84" s="57"/>
      <c r="P84" s="54"/>
      <c r="Q84" s="6" t="str">
        <f t="shared" si="107"/>
        <v/>
      </c>
      <c r="R84" s="54"/>
      <c r="S84" s="6" t="str">
        <f t="shared" si="108"/>
        <v/>
      </c>
      <c r="T84" s="54"/>
      <c r="U84" s="56"/>
      <c r="V84" s="55"/>
      <c r="W84" s="6" t="str">
        <f t="shared" si="109"/>
        <v/>
      </c>
      <c r="X84" s="54"/>
      <c r="Y84" s="6" t="str">
        <f t="shared" si="110"/>
        <v/>
      </c>
      <c r="Z84" s="54"/>
      <c r="AA84" s="57"/>
      <c r="AB84" s="54"/>
      <c r="AC84" s="6" t="str">
        <f t="shared" si="97"/>
        <v/>
      </c>
      <c r="AD84" s="54"/>
      <c r="AE84" s="6" t="str">
        <f t="shared" si="98"/>
        <v/>
      </c>
      <c r="AF84" s="54"/>
      <c r="AG84" s="56"/>
      <c r="AH84" s="55"/>
      <c r="AI84" s="6" t="str">
        <f t="shared" si="99"/>
        <v/>
      </c>
      <c r="AJ84" s="54"/>
      <c r="AK84" s="6" t="str">
        <f t="shared" si="100"/>
        <v/>
      </c>
      <c r="AL84" s="54"/>
      <c r="AM84" s="56"/>
      <c r="AN84" s="157"/>
      <c r="AO84" s="178" t="str">
        <f t="shared" si="101"/>
        <v/>
      </c>
      <c r="AP84" s="54">
        <v>4</v>
      </c>
      <c r="AQ84" s="178">
        <f t="shared" si="102"/>
        <v>56</v>
      </c>
      <c r="AR84" s="100">
        <v>2</v>
      </c>
      <c r="AS84" s="158" t="s">
        <v>135</v>
      </c>
      <c r="AT84" s="156" t="s">
        <v>182</v>
      </c>
      <c r="AU84" s="109" t="s">
        <v>183</v>
      </c>
    </row>
    <row r="85" spans="1:47" s="25" customFormat="1" ht="15.75" customHeight="1" x14ac:dyDescent="0.25">
      <c r="A85" s="162" t="s">
        <v>247</v>
      </c>
      <c r="B85" s="204" t="s">
        <v>19</v>
      </c>
      <c r="C85" s="197" t="s">
        <v>248</v>
      </c>
      <c r="D85" s="130"/>
      <c r="E85" s="6" t="str">
        <f t="shared" si="103"/>
        <v/>
      </c>
      <c r="F85" s="100"/>
      <c r="G85" s="6" t="str">
        <f t="shared" si="104"/>
        <v/>
      </c>
      <c r="H85" s="100"/>
      <c r="I85" s="101"/>
      <c r="J85" s="55"/>
      <c r="K85" s="6" t="str">
        <f t="shared" si="105"/>
        <v/>
      </c>
      <c r="L85" s="54"/>
      <c r="M85" s="6" t="str">
        <f t="shared" si="106"/>
        <v/>
      </c>
      <c r="N85" s="54"/>
      <c r="O85" s="57"/>
      <c r="P85" s="54"/>
      <c r="Q85" s="6" t="str">
        <f t="shared" si="107"/>
        <v/>
      </c>
      <c r="R85" s="54"/>
      <c r="S85" s="6" t="str">
        <f t="shared" si="108"/>
        <v/>
      </c>
      <c r="T85" s="54"/>
      <c r="U85" s="56"/>
      <c r="V85" s="55"/>
      <c r="W85" s="6" t="str">
        <f t="shared" si="109"/>
        <v/>
      </c>
      <c r="X85" s="54"/>
      <c r="Y85" s="6" t="str">
        <f t="shared" si="110"/>
        <v/>
      </c>
      <c r="Z85" s="54"/>
      <c r="AA85" s="57"/>
      <c r="AB85" s="54"/>
      <c r="AC85" s="6" t="str">
        <f t="shared" si="97"/>
        <v/>
      </c>
      <c r="AD85" s="54"/>
      <c r="AE85" s="6" t="str">
        <f t="shared" si="98"/>
        <v/>
      </c>
      <c r="AF85" s="54"/>
      <c r="AG85" s="56"/>
      <c r="AH85" s="55"/>
      <c r="AI85" s="6" t="str">
        <f t="shared" si="99"/>
        <v/>
      </c>
      <c r="AJ85" s="54"/>
      <c r="AK85" s="6" t="str">
        <f t="shared" si="100"/>
        <v/>
      </c>
      <c r="AL85" s="54"/>
      <c r="AM85" s="56"/>
      <c r="AN85" s="157">
        <v>1</v>
      </c>
      <c r="AO85" s="178">
        <f t="shared" si="101"/>
        <v>14</v>
      </c>
      <c r="AP85" s="54">
        <v>1</v>
      </c>
      <c r="AQ85" s="178">
        <f t="shared" si="102"/>
        <v>14</v>
      </c>
      <c r="AR85" s="100">
        <v>3</v>
      </c>
      <c r="AS85" s="158" t="s">
        <v>135</v>
      </c>
      <c r="AT85" s="147" t="s">
        <v>123</v>
      </c>
      <c r="AU85" s="109" t="s">
        <v>155</v>
      </c>
    </row>
    <row r="86" spans="1:47" s="25" customFormat="1" ht="15.75" customHeight="1" x14ac:dyDescent="0.25">
      <c r="A86" s="162" t="s">
        <v>249</v>
      </c>
      <c r="B86" s="204" t="s">
        <v>19</v>
      </c>
      <c r="C86" s="197" t="s">
        <v>203</v>
      </c>
      <c r="D86" s="130"/>
      <c r="E86" s="6" t="str">
        <f t="shared" si="103"/>
        <v/>
      </c>
      <c r="F86" s="100"/>
      <c r="G86" s="6" t="str">
        <f t="shared" si="104"/>
        <v/>
      </c>
      <c r="H86" s="100"/>
      <c r="I86" s="101"/>
      <c r="J86" s="55"/>
      <c r="K86" s="6" t="str">
        <f t="shared" si="105"/>
        <v/>
      </c>
      <c r="L86" s="54"/>
      <c r="M86" s="6" t="str">
        <f t="shared" si="106"/>
        <v/>
      </c>
      <c r="N86" s="54"/>
      <c r="O86" s="57"/>
      <c r="P86" s="54"/>
      <c r="Q86" s="6" t="str">
        <f t="shared" si="107"/>
        <v/>
      </c>
      <c r="R86" s="54"/>
      <c r="S86" s="6" t="str">
        <f t="shared" si="108"/>
        <v/>
      </c>
      <c r="T86" s="54"/>
      <c r="U86" s="56"/>
      <c r="V86" s="55"/>
      <c r="W86" s="6" t="str">
        <f t="shared" si="109"/>
        <v/>
      </c>
      <c r="X86" s="54"/>
      <c r="Y86" s="6" t="str">
        <f t="shared" si="110"/>
        <v/>
      </c>
      <c r="Z86" s="54"/>
      <c r="AA86" s="57"/>
      <c r="AB86" s="54"/>
      <c r="AC86" s="6" t="str">
        <f t="shared" si="97"/>
        <v/>
      </c>
      <c r="AD86" s="54"/>
      <c r="AE86" s="6" t="str">
        <f t="shared" si="98"/>
        <v/>
      </c>
      <c r="AF86" s="54"/>
      <c r="AG86" s="56"/>
      <c r="AH86" s="55"/>
      <c r="AI86" s="6" t="str">
        <f t="shared" si="99"/>
        <v/>
      </c>
      <c r="AJ86" s="54"/>
      <c r="AK86" s="6" t="str">
        <f t="shared" si="100"/>
        <v/>
      </c>
      <c r="AL86" s="54"/>
      <c r="AM86" s="56"/>
      <c r="AN86" s="157">
        <v>1</v>
      </c>
      <c r="AO86" s="178">
        <f t="shared" si="101"/>
        <v>14</v>
      </c>
      <c r="AP86" s="54">
        <v>1</v>
      </c>
      <c r="AQ86" s="178">
        <f t="shared" si="102"/>
        <v>14</v>
      </c>
      <c r="AR86" s="100">
        <v>2</v>
      </c>
      <c r="AS86" s="158" t="s">
        <v>135</v>
      </c>
      <c r="AT86" s="147" t="s">
        <v>117</v>
      </c>
      <c r="AU86" s="109" t="s">
        <v>153</v>
      </c>
    </row>
    <row r="87" spans="1:47" s="25" customFormat="1" ht="15.75" customHeight="1" x14ac:dyDescent="0.25">
      <c r="A87" s="162" t="s">
        <v>250</v>
      </c>
      <c r="B87" s="204" t="s">
        <v>19</v>
      </c>
      <c r="C87" s="197" t="s">
        <v>204</v>
      </c>
      <c r="D87" s="130"/>
      <c r="E87" s="6" t="str">
        <f t="shared" si="103"/>
        <v/>
      </c>
      <c r="F87" s="100"/>
      <c r="G87" s="6" t="str">
        <f t="shared" si="104"/>
        <v/>
      </c>
      <c r="H87" s="100"/>
      <c r="I87" s="101"/>
      <c r="J87" s="55"/>
      <c r="K87" s="6" t="str">
        <f t="shared" si="105"/>
        <v/>
      </c>
      <c r="L87" s="54"/>
      <c r="M87" s="6" t="str">
        <f t="shared" si="106"/>
        <v/>
      </c>
      <c r="N87" s="54"/>
      <c r="O87" s="57"/>
      <c r="P87" s="54"/>
      <c r="Q87" s="6" t="str">
        <f t="shared" si="107"/>
        <v/>
      </c>
      <c r="R87" s="54"/>
      <c r="S87" s="6" t="str">
        <f t="shared" si="108"/>
        <v/>
      </c>
      <c r="T87" s="54"/>
      <c r="U87" s="56"/>
      <c r="V87" s="55"/>
      <c r="W87" s="6" t="str">
        <f t="shared" si="109"/>
        <v/>
      </c>
      <c r="X87" s="54"/>
      <c r="Y87" s="6" t="str">
        <f t="shared" si="110"/>
        <v/>
      </c>
      <c r="Z87" s="100"/>
      <c r="AA87" s="185"/>
      <c r="AB87" s="100"/>
      <c r="AC87" s="183" t="str">
        <f t="shared" si="97"/>
        <v/>
      </c>
      <c r="AD87" s="100"/>
      <c r="AE87" s="183" t="str">
        <f t="shared" si="98"/>
        <v/>
      </c>
      <c r="AF87" s="100"/>
      <c r="AG87" s="101"/>
      <c r="AH87" s="184"/>
      <c r="AI87" s="183" t="str">
        <f t="shared" si="99"/>
        <v/>
      </c>
      <c r="AJ87" s="100"/>
      <c r="AK87" s="183" t="str">
        <f t="shared" si="100"/>
        <v/>
      </c>
      <c r="AL87" s="100"/>
      <c r="AM87" s="101"/>
      <c r="AN87" s="189"/>
      <c r="AO87" s="200">
        <v>0</v>
      </c>
      <c r="AP87" s="190">
        <v>1</v>
      </c>
      <c r="AQ87" s="200">
        <f t="shared" si="102"/>
        <v>14</v>
      </c>
      <c r="AR87" s="190">
        <v>2</v>
      </c>
      <c r="AS87" s="191" t="s">
        <v>135</v>
      </c>
      <c r="AT87" s="147" t="s">
        <v>117</v>
      </c>
      <c r="AU87" s="109" t="s">
        <v>154</v>
      </c>
    </row>
    <row r="88" spans="1:47" s="25" customFormat="1" ht="15.95" customHeight="1" x14ac:dyDescent="0.25">
      <c r="A88" s="242"/>
      <c r="B88" s="242"/>
      <c r="C88" s="242"/>
      <c r="D88" s="242"/>
      <c r="E88" s="242"/>
      <c r="F88" s="242"/>
      <c r="G88" s="242"/>
      <c r="H88" s="242"/>
      <c r="I88" s="242"/>
      <c r="J88" s="242"/>
      <c r="K88" s="242"/>
      <c r="L88" s="242"/>
      <c r="M88" s="242"/>
      <c r="N88" s="242"/>
      <c r="O88" s="242"/>
      <c r="P88" s="242"/>
      <c r="Q88" s="242"/>
      <c r="R88" s="242"/>
      <c r="S88" s="242"/>
      <c r="T88" s="242"/>
      <c r="U88" s="242"/>
      <c r="V88" s="242"/>
      <c r="W88" s="242"/>
      <c r="X88" s="242"/>
      <c r="Y88" s="242"/>
      <c r="Z88" s="242"/>
      <c r="AA88" s="242"/>
      <c r="AB88" s="242"/>
      <c r="AC88" s="242"/>
      <c r="AD88" s="242"/>
      <c r="AE88" s="242"/>
      <c r="AF88" s="242"/>
      <c r="AG88" s="242"/>
      <c r="AH88" s="242"/>
      <c r="AI88" s="242"/>
      <c r="AJ88" s="242"/>
      <c r="AK88" s="242"/>
      <c r="AL88" s="242"/>
      <c r="AM88" s="242"/>
      <c r="AN88" s="154"/>
      <c r="AO88" s="154"/>
      <c r="AP88" s="154"/>
      <c r="AQ88" s="201"/>
      <c r="AR88" s="154"/>
      <c r="AS88" s="154"/>
    </row>
    <row r="89" spans="1:47" s="25" customFormat="1" ht="9.9499999999999993" customHeight="1" thickBot="1" x14ac:dyDescent="0.3">
      <c r="A89" s="103"/>
      <c r="B89" s="104"/>
      <c r="C89" s="68"/>
      <c r="D89" s="102"/>
      <c r="E89" s="102"/>
      <c r="F89" s="102"/>
      <c r="G89" s="102"/>
      <c r="H89" s="102"/>
      <c r="I89" s="102"/>
      <c r="J89" s="102"/>
      <c r="K89" s="102"/>
      <c r="L89" s="102"/>
      <c r="M89" s="60"/>
      <c r="N89" s="80"/>
      <c r="O89" s="80"/>
      <c r="P89" s="102"/>
      <c r="Q89" s="102"/>
      <c r="R89" s="102"/>
      <c r="S89" s="102"/>
      <c r="T89" s="102"/>
      <c r="U89" s="102"/>
      <c r="V89" s="102"/>
      <c r="W89" s="102"/>
      <c r="X89" s="102"/>
      <c r="Y89" s="60"/>
      <c r="Z89" s="80"/>
      <c r="AA89" s="80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50"/>
      <c r="AO89" s="151"/>
      <c r="AP89" s="151"/>
      <c r="AQ89" s="202"/>
      <c r="AR89" s="151"/>
      <c r="AS89" s="152"/>
    </row>
    <row r="90" spans="1:47" s="25" customFormat="1" ht="15.75" customHeight="1" thickTop="1" thickBot="1" x14ac:dyDescent="0.3">
      <c r="A90" s="243"/>
      <c r="B90" s="244"/>
      <c r="C90" s="244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244"/>
      <c r="AD90" s="244"/>
      <c r="AE90" s="244"/>
      <c r="AF90" s="244"/>
      <c r="AG90" s="244"/>
      <c r="AH90" s="244"/>
      <c r="AI90" s="244"/>
      <c r="AJ90" s="244"/>
      <c r="AK90" s="244"/>
      <c r="AL90" s="244"/>
      <c r="AM90" s="244"/>
      <c r="AN90" s="78"/>
      <c r="AO90" s="78"/>
      <c r="AP90" s="78"/>
      <c r="AQ90" s="78"/>
      <c r="AR90" s="78"/>
      <c r="AS90" s="79"/>
    </row>
    <row r="91" spans="1:47" s="25" customFormat="1" ht="15.75" customHeight="1" thickTop="1" x14ac:dyDescent="0.25">
      <c r="A91" s="240" t="s">
        <v>20</v>
      </c>
      <c r="B91" s="241"/>
      <c r="C91" s="241"/>
      <c r="D91" s="241"/>
      <c r="E91" s="241"/>
      <c r="F91" s="241"/>
      <c r="G91" s="241"/>
      <c r="H91" s="241"/>
      <c r="I91" s="241"/>
      <c r="J91" s="241"/>
      <c r="K91" s="241"/>
      <c r="L91" s="241"/>
      <c r="M91" s="241"/>
      <c r="N91" s="241"/>
      <c r="O91" s="241"/>
      <c r="P91" s="241"/>
      <c r="Q91" s="241"/>
      <c r="R91" s="241"/>
      <c r="S91" s="241"/>
      <c r="T91" s="241"/>
      <c r="U91" s="241"/>
      <c r="V91" s="241"/>
      <c r="W91" s="241"/>
      <c r="X91" s="241"/>
      <c r="Y91" s="241"/>
      <c r="Z91" s="241"/>
      <c r="AA91" s="241"/>
      <c r="AB91" s="241"/>
      <c r="AC91" s="241"/>
      <c r="AD91" s="241"/>
      <c r="AE91" s="241"/>
      <c r="AF91" s="241"/>
      <c r="AG91" s="241"/>
      <c r="AH91" s="241"/>
      <c r="AI91" s="241"/>
      <c r="AJ91" s="241"/>
      <c r="AK91" s="241"/>
      <c r="AL91" s="241"/>
      <c r="AM91" s="241"/>
      <c r="AN91" s="81"/>
      <c r="AO91" s="81"/>
      <c r="AP91" s="81"/>
      <c r="AQ91" s="81"/>
      <c r="AR91" s="81"/>
      <c r="AS91" s="82"/>
    </row>
    <row r="92" spans="1:47" s="25" customFormat="1" ht="15.75" customHeight="1" x14ac:dyDescent="0.3">
      <c r="A92" s="28"/>
      <c r="B92" s="15"/>
      <c r="C92" s="29" t="s">
        <v>21</v>
      </c>
      <c r="D92" s="30"/>
      <c r="E92" s="31"/>
      <c r="F92" s="31"/>
      <c r="G92" s="31"/>
      <c r="H92" s="8"/>
      <c r="I92" s="32" t="str">
        <f>IF(COUNTIF(I10:I60,"A")=0,"",COUNTIF(I10:I60,"A"))</f>
        <v/>
      </c>
      <c r="J92" s="30"/>
      <c r="K92" s="31"/>
      <c r="L92" s="31"/>
      <c r="M92" s="31"/>
      <c r="N92" s="8"/>
      <c r="O92" s="32" t="str">
        <f>IF(COUNTIF(O10:O60,"A")=0,"",COUNTIF(O10:O60,"A"))</f>
        <v/>
      </c>
      <c r="P92" s="30"/>
      <c r="Q92" s="31"/>
      <c r="R92" s="31"/>
      <c r="S92" s="31"/>
      <c r="T92" s="8"/>
      <c r="U92" s="32" t="str">
        <f>IF(COUNTIF(U10:U60,"A")=0,"",COUNTIF(U10:U60,"A"))</f>
        <v/>
      </c>
      <c r="V92" s="30"/>
      <c r="W92" s="31"/>
      <c r="X92" s="31"/>
      <c r="Y92" s="31"/>
      <c r="Z92" s="8"/>
      <c r="AA92" s="32">
        <f>IF(COUNTIF(AA10:AA60,"A")=0,"",COUNTIF(AA10:AA60,"A"))</f>
        <v>1</v>
      </c>
      <c r="AB92" s="30"/>
      <c r="AC92" s="31"/>
      <c r="AD92" s="31"/>
      <c r="AE92" s="31"/>
      <c r="AF92" s="8"/>
      <c r="AG92" s="32" t="str">
        <f>IF(COUNTIF(AG10:AG60,"A")=0,"",COUNTIF(AG10:AG60,"A"))</f>
        <v/>
      </c>
      <c r="AH92" s="30"/>
      <c r="AI92" s="31"/>
      <c r="AJ92" s="31"/>
      <c r="AK92" s="31"/>
      <c r="AL92" s="8"/>
      <c r="AM92" s="32" t="str">
        <f>IF(COUNTIF(AM10:AM60,"A")=0,"",COUNTIF(AM10:AM60,"A"))</f>
        <v/>
      </c>
      <c r="AN92" s="33"/>
      <c r="AO92" s="31"/>
      <c r="AP92" s="31"/>
      <c r="AQ92" s="31"/>
      <c r="AR92" s="8"/>
      <c r="AS92" s="83">
        <f t="shared" ref="AS92:AS104" si="111">IF(SUM(I92:AM92)=0,"",SUM(I92:AM92))</f>
        <v>1</v>
      </c>
    </row>
    <row r="93" spans="1:47" s="25" customFormat="1" ht="15.75" customHeight="1" x14ac:dyDescent="0.3">
      <c r="A93" s="34"/>
      <c r="B93" s="15"/>
      <c r="C93" s="29" t="s">
        <v>22</v>
      </c>
      <c r="D93" s="30"/>
      <c r="E93" s="31"/>
      <c r="F93" s="31"/>
      <c r="G93" s="31"/>
      <c r="H93" s="8"/>
      <c r="I93" s="32">
        <f>IF(COUNTIF(I10:I60,"B")=0,"",COUNTIF(I10:I60,"B"))</f>
        <v>2</v>
      </c>
      <c r="J93" s="30"/>
      <c r="K93" s="31"/>
      <c r="L93" s="31"/>
      <c r="M93" s="31"/>
      <c r="N93" s="8"/>
      <c r="O93" s="32" t="str">
        <f>IF(COUNTIF(O10:O60,"B")=0,"",COUNTIF(O10:O60,"B"))</f>
        <v/>
      </c>
      <c r="P93" s="30"/>
      <c r="Q93" s="31"/>
      <c r="R93" s="31"/>
      <c r="S93" s="31"/>
      <c r="T93" s="8"/>
      <c r="U93" s="32" t="str">
        <f>IF(COUNTIF(U10:U60,"B")=0,"",COUNTIF(U10:U60,"B"))</f>
        <v/>
      </c>
      <c r="V93" s="30"/>
      <c r="W93" s="31"/>
      <c r="X93" s="31"/>
      <c r="Y93" s="31"/>
      <c r="Z93" s="8"/>
      <c r="AA93" s="32" t="str">
        <f>IF(COUNTIF(AA10:AA60,"B")=0,"",COUNTIF(AA10:AA60,"B"))</f>
        <v/>
      </c>
      <c r="AB93" s="30"/>
      <c r="AC93" s="31"/>
      <c r="AD93" s="31"/>
      <c r="AE93" s="31"/>
      <c r="AF93" s="8"/>
      <c r="AG93" s="32" t="str">
        <f>IF(COUNTIF(AG10:AG60,"B")=0,"",COUNTIF(AG10:AG60,"B"))</f>
        <v/>
      </c>
      <c r="AH93" s="30"/>
      <c r="AI93" s="31"/>
      <c r="AJ93" s="31"/>
      <c r="AK93" s="31"/>
      <c r="AL93" s="8"/>
      <c r="AM93" s="32" t="str">
        <f>IF(COUNTIF(AM10:AM60,"B")=0,"",COUNTIF(AM10:AM60,"B"))</f>
        <v/>
      </c>
      <c r="AN93" s="33"/>
      <c r="AO93" s="31"/>
      <c r="AP93" s="31"/>
      <c r="AQ93" s="31"/>
      <c r="AR93" s="8"/>
      <c r="AS93" s="83">
        <f t="shared" si="111"/>
        <v>2</v>
      </c>
    </row>
    <row r="94" spans="1:47" s="25" customFormat="1" ht="15.75" customHeight="1" x14ac:dyDescent="0.3">
      <c r="A94" s="34"/>
      <c r="B94" s="15"/>
      <c r="C94" s="29" t="s">
        <v>42</v>
      </c>
      <c r="D94" s="30"/>
      <c r="E94" s="31"/>
      <c r="F94" s="31"/>
      <c r="G94" s="31"/>
      <c r="H94" s="8"/>
      <c r="I94" s="32">
        <v>1</v>
      </c>
      <c r="J94" s="30"/>
      <c r="K94" s="31"/>
      <c r="L94" s="31"/>
      <c r="M94" s="31"/>
      <c r="N94" s="8"/>
      <c r="O94" s="32">
        <v>1</v>
      </c>
      <c r="P94" s="30"/>
      <c r="Q94" s="31"/>
      <c r="R94" s="31"/>
      <c r="S94" s="31"/>
      <c r="T94" s="8"/>
      <c r="U94" s="32">
        <f>IF(COUNTIF(U10:U60,"ÉÉ")=0,"",COUNTIF(U10:U60,"ÉÉ"))</f>
        <v>1</v>
      </c>
      <c r="V94" s="30"/>
      <c r="W94" s="31"/>
      <c r="X94" s="31"/>
      <c r="Y94" s="31"/>
      <c r="Z94" s="8"/>
      <c r="AA94" s="32">
        <f>IF(COUNTIF(AA10:AA60,"ÉÉ")=0,"",COUNTIF(AA10:AA60,"ÉÉ"))</f>
        <v>1</v>
      </c>
      <c r="AB94" s="30"/>
      <c r="AC94" s="31"/>
      <c r="AD94" s="31"/>
      <c r="AE94" s="31"/>
      <c r="AF94" s="8"/>
      <c r="AG94" s="32" t="str">
        <f>IF(COUNTIF(AG10:AG60,"ÉÉ")=0,"",COUNTIF(AG10:AG60,"ÉÉ"))</f>
        <v/>
      </c>
      <c r="AH94" s="30"/>
      <c r="AI94" s="31"/>
      <c r="AJ94" s="31"/>
      <c r="AK94" s="31"/>
      <c r="AL94" s="8"/>
      <c r="AM94" s="32" t="str">
        <f>IF(COUNTIF(AM10:AM60,"ÉÉ")=0,"",COUNTIF(AM10:AM60,"ÉÉ"))</f>
        <v/>
      </c>
      <c r="AN94" s="33"/>
      <c r="AO94" s="31"/>
      <c r="AP94" s="31"/>
      <c r="AQ94" s="31"/>
      <c r="AR94" s="8"/>
      <c r="AS94" s="83">
        <f t="shared" si="111"/>
        <v>4</v>
      </c>
    </row>
    <row r="95" spans="1:47" s="25" customFormat="1" ht="15.75" customHeight="1" x14ac:dyDescent="0.25">
      <c r="A95" s="34"/>
      <c r="B95" s="35"/>
      <c r="C95" s="29" t="s">
        <v>43</v>
      </c>
      <c r="D95" s="84"/>
      <c r="E95" s="85"/>
      <c r="F95" s="85"/>
      <c r="G95" s="85"/>
      <c r="H95" s="86"/>
      <c r="I95" s="32" t="str">
        <f>IF(COUNTIF(I10:I60,"ÉÉ(Z)")=0,"",COUNTIF(I10:I60,"ÉÉ(Z)"))</f>
        <v/>
      </c>
      <c r="J95" s="84"/>
      <c r="K95" s="85"/>
      <c r="L95" s="85"/>
      <c r="M95" s="85"/>
      <c r="N95" s="86"/>
      <c r="O95" s="32" t="str">
        <f>IF(COUNTIF(O10:O60,"ÉÉ(Z)")=0,"",COUNTIF(O10:O60,"ÉÉ(Z)"))</f>
        <v/>
      </c>
      <c r="P95" s="84"/>
      <c r="Q95" s="85"/>
      <c r="R95" s="85"/>
      <c r="S95" s="85"/>
      <c r="T95" s="86"/>
      <c r="U95" s="32" t="str">
        <f>IF(COUNTIF(U10:U60,"ÉÉ(Z)")=0,"",COUNTIF(U10:U60,"ÉÉ(Z)"))</f>
        <v/>
      </c>
      <c r="V95" s="84"/>
      <c r="W95" s="85"/>
      <c r="X95" s="85"/>
      <c r="Y95" s="85"/>
      <c r="Z95" s="86"/>
      <c r="AA95" s="32" t="str">
        <f>IF(COUNTIF(AA10:AA60,"ÉÉ(Z)")=0,"",COUNTIF(AA10:AA60,"ÉÉ(Z)"))</f>
        <v/>
      </c>
      <c r="AB95" s="84"/>
      <c r="AC95" s="85"/>
      <c r="AD95" s="85"/>
      <c r="AE95" s="85"/>
      <c r="AF95" s="86"/>
      <c r="AG95" s="32" t="str">
        <f>IF(COUNTIF(AG10:AG60,"ÉÉ(Z)")=0,"",COUNTIF(AG10:AG60,"ÉÉ(Z)"))</f>
        <v/>
      </c>
      <c r="AH95" s="84"/>
      <c r="AI95" s="85"/>
      <c r="AJ95" s="85"/>
      <c r="AK95" s="85"/>
      <c r="AL95" s="86"/>
      <c r="AM95" s="32" t="str">
        <f>IF(COUNTIF(AM10:AM60,"ÉÉ(Z)")=0,"",COUNTIF(AM10:AM60,"ÉÉ(Z)"))</f>
        <v/>
      </c>
      <c r="AN95" s="87"/>
      <c r="AO95" s="85"/>
      <c r="AP95" s="85"/>
      <c r="AQ95" s="85"/>
      <c r="AR95" s="86"/>
      <c r="AS95" s="83" t="str">
        <f t="shared" si="111"/>
        <v/>
      </c>
    </row>
    <row r="96" spans="1:47" s="25" customFormat="1" ht="15.75" customHeight="1" x14ac:dyDescent="0.3">
      <c r="A96" s="34"/>
      <c r="B96" s="15"/>
      <c r="C96" s="29" t="s">
        <v>44</v>
      </c>
      <c r="D96" s="30"/>
      <c r="E96" s="31"/>
      <c r="F96" s="31"/>
      <c r="G96" s="31"/>
      <c r="H96" s="8"/>
      <c r="I96" s="32">
        <v>2</v>
      </c>
      <c r="J96" s="30"/>
      <c r="K96" s="31"/>
      <c r="L96" s="31"/>
      <c r="M96" s="31"/>
      <c r="N96" s="8"/>
      <c r="O96" s="32">
        <v>3</v>
      </c>
      <c r="P96" s="30"/>
      <c r="Q96" s="31"/>
      <c r="R96" s="31"/>
      <c r="S96" s="31"/>
      <c r="T96" s="8"/>
      <c r="U96" s="32">
        <v>3</v>
      </c>
      <c r="V96" s="30"/>
      <c r="W96" s="31"/>
      <c r="X96" s="31"/>
      <c r="Y96" s="31"/>
      <c r="Z96" s="8"/>
      <c r="AA96" s="32">
        <f>IF(COUNTIF(AA10:AA60,"GYJ")=0,"",COUNTIF(AA10:AA60,"GYJ"))</f>
        <v>2</v>
      </c>
      <c r="AB96" s="30"/>
      <c r="AC96" s="31"/>
      <c r="AD96" s="31"/>
      <c r="AE96" s="31"/>
      <c r="AF96" s="8"/>
      <c r="AG96" s="32" t="str">
        <f>IF(COUNTIF(AG10:AG60,"GYJ")=0,"",COUNTIF(AG10:AG60,"GYJ"))</f>
        <v/>
      </c>
      <c r="AH96" s="30"/>
      <c r="AI96" s="31"/>
      <c r="AJ96" s="31"/>
      <c r="AK96" s="31"/>
      <c r="AL96" s="8"/>
      <c r="AM96" s="32" t="str">
        <f>IF(COUNTIF(AM10:AM60,"GYJ")=0,"",COUNTIF(AM10:AM60,"GYJ"))</f>
        <v/>
      </c>
      <c r="AN96" s="33"/>
      <c r="AO96" s="31"/>
      <c r="AP96" s="31"/>
      <c r="AQ96" s="31"/>
      <c r="AR96" s="8"/>
      <c r="AS96" s="83">
        <f t="shared" si="111"/>
        <v>10</v>
      </c>
    </row>
    <row r="97" spans="1:45" s="25" customFormat="1" ht="15.75" customHeight="1" x14ac:dyDescent="0.3">
      <c r="A97" s="34"/>
      <c r="B97" s="15"/>
      <c r="C97" s="29" t="s">
        <v>45</v>
      </c>
      <c r="D97" s="30"/>
      <c r="E97" s="31"/>
      <c r="F97" s="31"/>
      <c r="G97" s="31"/>
      <c r="H97" s="8"/>
      <c r="I97" s="32" t="str">
        <f>IF(COUNTIF(I10:I60,"GYJ(Z)")=0,"",COUNTIF(I10:I60,"GYJ(Z)"))</f>
        <v/>
      </c>
      <c r="J97" s="30"/>
      <c r="K97" s="31"/>
      <c r="L97" s="31"/>
      <c r="M97" s="31"/>
      <c r="N97" s="8"/>
      <c r="O97" s="32" t="str">
        <f>IF(COUNTIF(O10:O60,"GYJ(Z)")=0,"",COUNTIF(O10:O60,"GYJ(Z)"))</f>
        <v/>
      </c>
      <c r="P97" s="30"/>
      <c r="Q97" s="31"/>
      <c r="R97" s="31"/>
      <c r="S97" s="31"/>
      <c r="T97" s="8"/>
      <c r="U97" s="32" t="str">
        <f>IF(COUNTIF(U10:U60,"GYJ(Z)")=0,"",COUNTIF(U10:U60,"GYJ(Z)"))</f>
        <v/>
      </c>
      <c r="V97" s="30"/>
      <c r="W97" s="31"/>
      <c r="X97" s="31"/>
      <c r="Y97" s="31"/>
      <c r="Z97" s="8"/>
      <c r="AA97" s="32" t="str">
        <f>IF(COUNTIF(AA10:AA60,"GYJ(Z)")=0,"",COUNTIF(AA10:AA60,"GYJ(Z)"))</f>
        <v/>
      </c>
      <c r="AB97" s="30"/>
      <c r="AC97" s="31"/>
      <c r="AD97" s="31"/>
      <c r="AE97" s="31"/>
      <c r="AF97" s="8"/>
      <c r="AG97" s="32" t="str">
        <f>IF(COUNTIF(AG10:AG60,"GYJ(Z)")=0,"",COUNTIF(AG10:AG60,"GYJ(Z)"))</f>
        <v/>
      </c>
      <c r="AH97" s="30"/>
      <c r="AI97" s="31"/>
      <c r="AJ97" s="31"/>
      <c r="AK97" s="31"/>
      <c r="AL97" s="8"/>
      <c r="AM97" s="32" t="str">
        <f>IF(COUNTIF(AM10:AM60,"GYJ(Z)")=0,"",COUNTIF(AM10:AM60,"GYJ(Z)"))</f>
        <v/>
      </c>
      <c r="AN97" s="33"/>
      <c r="AO97" s="31"/>
      <c r="AP97" s="31"/>
      <c r="AQ97" s="31"/>
      <c r="AR97" s="8"/>
      <c r="AS97" s="83" t="str">
        <f t="shared" si="111"/>
        <v/>
      </c>
    </row>
    <row r="98" spans="1:45" s="25" customFormat="1" ht="15.75" customHeight="1" x14ac:dyDescent="0.3">
      <c r="A98" s="34"/>
      <c r="B98" s="15"/>
      <c r="C98" s="29" t="s">
        <v>29</v>
      </c>
      <c r="D98" s="30"/>
      <c r="E98" s="31"/>
      <c r="F98" s="31"/>
      <c r="G98" s="31"/>
      <c r="H98" s="8"/>
      <c r="I98" s="32">
        <v>7</v>
      </c>
      <c r="J98" s="30"/>
      <c r="K98" s="31"/>
      <c r="L98" s="31"/>
      <c r="M98" s="31"/>
      <c r="N98" s="8"/>
      <c r="O98" s="32">
        <v>7</v>
      </c>
      <c r="P98" s="30"/>
      <c r="Q98" s="31"/>
      <c r="R98" s="31"/>
      <c r="S98" s="31"/>
      <c r="T98" s="8"/>
      <c r="U98" s="32">
        <f>IF(COUNTIF(U10:U60,"K")=0,"",COUNTIF(U10:U60,"K"))</f>
        <v>6</v>
      </c>
      <c r="V98" s="30"/>
      <c r="W98" s="31"/>
      <c r="X98" s="31"/>
      <c r="Y98" s="31"/>
      <c r="Z98" s="8"/>
      <c r="AA98" s="32">
        <f>IF(COUNTIF(AA10:AA60,"K")=0,"",COUNTIF(AA10:AA60,"K"))</f>
        <v>2</v>
      </c>
      <c r="AB98" s="30"/>
      <c r="AC98" s="31"/>
      <c r="AD98" s="31"/>
      <c r="AE98" s="31"/>
      <c r="AF98" s="8"/>
      <c r="AG98" s="32" t="str">
        <f>IF(COUNTIF(AG10:AG60,"K")=0,"",COUNTIF(AG10:AG60,"K"))</f>
        <v/>
      </c>
      <c r="AH98" s="30"/>
      <c r="AI98" s="31"/>
      <c r="AJ98" s="31"/>
      <c r="AK98" s="31"/>
      <c r="AL98" s="8"/>
      <c r="AM98" s="32" t="str">
        <f>IF(COUNTIF(AM10:AM60,"K")=0,"",COUNTIF(AM10:AM60,"K"))</f>
        <v/>
      </c>
      <c r="AN98" s="33"/>
      <c r="AO98" s="31"/>
      <c r="AP98" s="31"/>
      <c r="AQ98" s="31"/>
      <c r="AR98" s="8"/>
      <c r="AS98" s="83">
        <f t="shared" si="111"/>
        <v>22</v>
      </c>
    </row>
    <row r="99" spans="1:45" s="25" customFormat="1" ht="15.75" customHeight="1" x14ac:dyDescent="0.3">
      <c r="A99" s="34"/>
      <c r="B99" s="15"/>
      <c r="C99" s="29" t="s">
        <v>30</v>
      </c>
      <c r="D99" s="30"/>
      <c r="E99" s="31"/>
      <c r="F99" s="31"/>
      <c r="G99" s="31"/>
      <c r="H99" s="8"/>
      <c r="I99" s="32" t="str">
        <f>IF(COUNTIF(I10:I60,"K(Z)")=0,"",COUNTIF(I10:I60,"K(Z)"))</f>
        <v/>
      </c>
      <c r="J99" s="30"/>
      <c r="K99" s="31"/>
      <c r="L99" s="31"/>
      <c r="M99" s="31"/>
      <c r="N99" s="8"/>
      <c r="O99" s="32" t="str">
        <f>IF(COUNTIF(O10:O60,"K(Z)")=0,"",COUNTIF(O10:O60,"K(Z)"))</f>
        <v/>
      </c>
      <c r="P99" s="30"/>
      <c r="Q99" s="31"/>
      <c r="R99" s="31"/>
      <c r="S99" s="31"/>
      <c r="T99" s="8"/>
      <c r="U99" s="32" t="str">
        <f>IF(COUNTIF(U10:U60,"K(Z)")=0,"",COUNTIF(U10:U60,"K(Z)"))</f>
        <v/>
      </c>
      <c r="V99" s="30"/>
      <c r="W99" s="31"/>
      <c r="X99" s="31"/>
      <c r="Y99" s="31"/>
      <c r="Z99" s="8"/>
      <c r="AA99" s="32" t="str">
        <f>IF(COUNTIF(AA10:AA60,"K(Z)")=0,"",COUNTIF(AA10:AA60,"K(Z)"))</f>
        <v/>
      </c>
      <c r="AB99" s="30"/>
      <c r="AC99" s="31"/>
      <c r="AD99" s="31"/>
      <c r="AE99" s="31"/>
      <c r="AF99" s="8"/>
      <c r="AG99" s="32" t="str">
        <f>IF(COUNTIF(AG10:AG60,"K(Z)")=0,"",COUNTIF(AG10:AG60,"K(Z)"))</f>
        <v/>
      </c>
      <c r="AH99" s="30"/>
      <c r="AI99" s="31"/>
      <c r="AJ99" s="31"/>
      <c r="AK99" s="31"/>
      <c r="AL99" s="8"/>
      <c r="AM99" s="32" t="str">
        <f>IF(COUNTIF(AM10:AM60,"K(Z)")=0,"",COUNTIF(AM10:AM60,"K(Z)"))</f>
        <v/>
      </c>
      <c r="AN99" s="33"/>
      <c r="AO99" s="31"/>
      <c r="AP99" s="31"/>
      <c r="AQ99" s="31"/>
      <c r="AR99" s="8"/>
      <c r="AS99" s="83" t="str">
        <f t="shared" si="111"/>
        <v/>
      </c>
    </row>
    <row r="100" spans="1:45" s="25" customFormat="1" ht="15.75" customHeight="1" x14ac:dyDescent="0.3">
      <c r="A100" s="34"/>
      <c r="B100" s="15"/>
      <c r="C100" s="29" t="s">
        <v>23</v>
      </c>
      <c r="D100" s="30"/>
      <c r="E100" s="31"/>
      <c r="F100" s="31"/>
      <c r="G100" s="31"/>
      <c r="H100" s="8"/>
      <c r="I100" s="32" t="str">
        <f>IF(COUNTIF(I10:I60,"AV")=0,"",COUNTIF(I10:I60,"AV"))</f>
        <v/>
      </c>
      <c r="J100" s="30"/>
      <c r="K100" s="31"/>
      <c r="L100" s="31"/>
      <c r="M100" s="31"/>
      <c r="N100" s="8"/>
      <c r="O100" s="32" t="str">
        <f>IF(COUNTIF(O10:O60,"AV")=0,"",COUNTIF(O10:O60,"AV"))</f>
        <v/>
      </c>
      <c r="P100" s="30"/>
      <c r="Q100" s="31"/>
      <c r="R100" s="31"/>
      <c r="S100" s="31"/>
      <c r="T100" s="8"/>
      <c r="U100" s="32" t="str">
        <f>IF(COUNTIF(U10:U60,"AV")=0,"",COUNTIF(U10:U60,"AV"))</f>
        <v/>
      </c>
      <c r="V100" s="30"/>
      <c r="W100" s="31"/>
      <c r="X100" s="31"/>
      <c r="Y100" s="31"/>
      <c r="Z100" s="8"/>
      <c r="AA100" s="32" t="str">
        <f>IF(COUNTIF(AA10:AA60,"AV")=0,"",COUNTIF(AA10:AA60,"AV"))</f>
        <v/>
      </c>
      <c r="AB100" s="30"/>
      <c r="AC100" s="31"/>
      <c r="AD100" s="31"/>
      <c r="AE100" s="31"/>
      <c r="AF100" s="8"/>
      <c r="AG100" s="32" t="str">
        <f>IF(COUNTIF(AG10:AG60,"AV")=0,"",COUNTIF(AG10:AG60,"AV"))</f>
        <v/>
      </c>
      <c r="AH100" s="30"/>
      <c r="AI100" s="31"/>
      <c r="AJ100" s="31"/>
      <c r="AK100" s="31"/>
      <c r="AL100" s="8"/>
      <c r="AM100" s="32" t="str">
        <f>IF(COUNTIF(AM10:AM60,"AV")=0,"",COUNTIF(AM10:AM60,"AV"))</f>
        <v/>
      </c>
      <c r="AN100" s="33"/>
      <c r="AO100" s="31"/>
      <c r="AP100" s="31"/>
      <c r="AQ100" s="31"/>
      <c r="AR100" s="8"/>
      <c r="AS100" s="83" t="str">
        <f t="shared" si="111"/>
        <v/>
      </c>
    </row>
    <row r="101" spans="1:45" s="25" customFormat="1" ht="15.75" customHeight="1" x14ac:dyDescent="0.3">
      <c r="A101" s="34"/>
      <c r="B101" s="15"/>
      <c r="C101" s="29" t="s">
        <v>46</v>
      </c>
      <c r="D101" s="30"/>
      <c r="E101" s="31"/>
      <c r="F101" s="31"/>
      <c r="G101" s="31"/>
      <c r="H101" s="8"/>
      <c r="I101" s="32" t="str">
        <f>IF(COUNTIF(I10:I60,"KV")=0,"",COUNTIF(I10:I60,"KV"))</f>
        <v/>
      </c>
      <c r="J101" s="30"/>
      <c r="K101" s="31"/>
      <c r="L101" s="31"/>
      <c r="M101" s="31"/>
      <c r="N101" s="8"/>
      <c r="O101" s="32" t="str">
        <f>IF(COUNTIF(O10:O60,"KV")=0,"",COUNTIF(O10:O60,"KV"))</f>
        <v/>
      </c>
      <c r="P101" s="30"/>
      <c r="Q101" s="31"/>
      <c r="R101" s="31"/>
      <c r="S101" s="31"/>
      <c r="T101" s="8"/>
      <c r="U101" s="32" t="str">
        <f>IF(COUNTIF(U10:U60,"KV")=0,"",COUNTIF(U10:U60,"KV"))</f>
        <v/>
      </c>
      <c r="V101" s="30"/>
      <c r="W101" s="31"/>
      <c r="X101" s="31"/>
      <c r="Y101" s="31"/>
      <c r="Z101" s="8"/>
      <c r="AA101" s="32" t="str">
        <f>IF(COUNTIF(AA10:AA60,"KV")=0,"",COUNTIF(AA10:AA60,"KV"))</f>
        <v/>
      </c>
      <c r="AB101" s="30"/>
      <c r="AC101" s="31"/>
      <c r="AD101" s="31"/>
      <c r="AE101" s="31"/>
      <c r="AF101" s="8"/>
      <c r="AG101" s="32" t="str">
        <f>IF(COUNTIF(AG10:AG60,"KV")=0,"",COUNTIF(AG10:AG60,"KV"))</f>
        <v/>
      </c>
      <c r="AH101" s="30"/>
      <c r="AI101" s="31"/>
      <c r="AJ101" s="31"/>
      <c r="AK101" s="31"/>
      <c r="AL101" s="8"/>
      <c r="AM101" s="32" t="str">
        <f>IF(COUNTIF(AM10:AM60,"KV")=0,"",COUNTIF(AM10:AM60,"KV"))</f>
        <v/>
      </c>
      <c r="AN101" s="33"/>
      <c r="AO101" s="31"/>
      <c r="AP101" s="31"/>
      <c r="AQ101" s="31"/>
      <c r="AR101" s="8"/>
      <c r="AS101" s="83" t="str">
        <f t="shared" si="111"/>
        <v/>
      </c>
    </row>
    <row r="102" spans="1:45" s="25" customFormat="1" ht="15.75" customHeight="1" x14ac:dyDescent="0.3">
      <c r="A102" s="36"/>
      <c r="B102" s="17"/>
      <c r="C102" s="37" t="s">
        <v>47</v>
      </c>
      <c r="D102" s="38"/>
      <c r="E102" s="39"/>
      <c r="F102" s="39"/>
      <c r="G102" s="39"/>
      <c r="H102" s="16"/>
      <c r="I102" s="32" t="str">
        <f>IF(COUNTIF(I10:I60,"SZG")=0,"",COUNTIF(I10:I60,"SZG"))</f>
        <v/>
      </c>
      <c r="J102" s="38"/>
      <c r="K102" s="39"/>
      <c r="L102" s="39"/>
      <c r="M102" s="39"/>
      <c r="N102" s="16"/>
      <c r="O102" s="32" t="str">
        <f>IF(COUNTIF(O10:O60,"SZG")=0,"",COUNTIF(O10:O60,"SZG"))</f>
        <v/>
      </c>
      <c r="P102" s="38"/>
      <c r="Q102" s="39"/>
      <c r="R102" s="39"/>
      <c r="S102" s="39"/>
      <c r="T102" s="16"/>
      <c r="U102" s="32">
        <f>IF(COUNTIF(U10:U60,"SZG")=0,"",COUNTIF(U10:U60,"SZG"))</f>
        <v>1</v>
      </c>
      <c r="V102" s="38"/>
      <c r="W102" s="39"/>
      <c r="X102" s="39"/>
      <c r="Y102" s="39"/>
      <c r="Z102" s="16"/>
      <c r="AA102" s="32" t="str">
        <f>IF(COUNTIF(AA10:AA60,"SZG")=0,"",COUNTIF(AA10:AA60,"SZG"))</f>
        <v/>
      </c>
      <c r="AB102" s="38"/>
      <c r="AC102" s="39"/>
      <c r="AD102" s="39"/>
      <c r="AE102" s="39"/>
      <c r="AF102" s="16"/>
      <c r="AG102" s="32" t="str">
        <f>IF(COUNTIF(AG10:AG60,"SZG")=0,"",COUNTIF(AG10:AG60,"SZG"))</f>
        <v/>
      </c>
      <c r="AH102" s="38"/>
      <c r="AI102" s="39"/>
      <c r="AJ102" s="39"/>
      <c r="AK102" s="39"/>
      <c r="AL102" s="16"/>
      <c r="AM102" s="32" t="str">
        <f>IF(COUNTIF(AM10:AM60,"SZG")=0,"",COUNTIF(AM10:AM60,"SZG"))</f>
        <v/>
      </c>
      <c r="AN102" s="33"/>
      <c r="AO102" s="31"/>
      <c r="AP102" s="31"/>
      <c r="AQ102" s="31"/>
      <c r="AR102" s="8"/>
      <c r="AS102" s="83">
        <f t="shared" si="111"/>
        <v>1</v>
      </c>
    </row>
    <row r="103" spans="1:45" s="25" customFormat="1" ht="15.75" customHeight="1" x14ac:dyDescent="0.3">
      <c r="A103" s="36"/>
      <c r="B103" s="17"/>
      <c r="C103" s="37" t="s">
        <v>48</v>
      </c>
      <c r="D103" s="38"/>
      <c r="E103" s="39"/>
      <c r="F103" s="39"/>
      <c r="G103" s="39"/>
      <c r="H103" s="16"/>
      <c r="I103" s="32" t="str">
        <f>IF(COUNTIF(I10:I60,"ZV")=0,"",COUNTIF(I10:I60,"ZV"))</f>
        <v/>
      </c>
      <c r="J103" s="38"/>
      <c r="K103" s="39"/>
      <c r="L103" s="39"/>
      <c r="M103" s="39"/>
      <c r="N103" s="16"/>
      <c r="O103" s="32" t="str">
        <f>IF(COUNTIF(O10:O60,"ZV")=0,"",COUNTIF(O10:O60,"ZV"))</f>
        <v/>
      </c>
      <c r="P103" s="38"/>
      <c r="Q103" s="39"/>
      <c r="R103" s="39"/>
      <c r="S103" s="39"/>
      <c r="T103" s="16"/>
      <c r="U103" s="32" t="str">
        <f>IF(COUNTIF(U10:U60,"ZV")=0,"",COUNTIF(U10:U60,"ZV"))</f>
        <v/>
      </c>
      <c r="V103" s="38"/>
      <c r="W103" s="39"/>
      <c r="X103" s="39"/>
      <c r="Y103" s="39"/>
      <c r="Z103" s="16"/>
      <c r="AA103" s="32">
        <f>IF(COUNTIF(AA10:AA60,"ZV")=0,"",COUNTIF(AA10:AA60,"ZV"))</f>
        <v>1</v>
      </c>
      <c r="AB103" s="38"/>
      <c r="AC103" s="39"/>
      <c r="AD103" s="39"/>
      <c r="AE103" s="39"/>
      <c r="AF103" s="16"/>
      <c r="AG103" s="32" t="str">
        <f>IF(COUNTIF(AG10:AG60,"ZV")=0,"",COUNTIF(AG10:AG60,"ZV"))</f>
        <v/>
      </c>
      <c r="AH103" s="38"/>
      <c r="AI103" s="39"/>
      <c r="AJ103" s="39"/>
      <c r="AK103" s="39"/>
      <c r="AL103" s="16"/>
      <c r="AM103" s="32" t="str">
        <f>IF(COUNTIF(AM10:AM60,"ZV")=0,"",COUNTIF(AM10:AM60,"ZV"))</f>
        <v/>
      </c>
      <c r="AN103" s="33"/>
      <c r="AO103" s="31"/>
      <c r="AP103" s="31"/>
      <c r="AQ103" s="31"/>
      <c r="AR103" s="8"/>
      <c r="AS103" s="83">
        <f t="shared" si="111"/>
        <v>1</v>
      </c>
    </row>
    <row r="104" spans="1:45" s="25" customFormat="1" ht="15.75" customHeight="1" thickBot="1" x14ac:dyDescent="0.35">
      <c r="A104" s="40"/>
      <c r="B104" s="26"/>
      <c r="C104" s="27" t="s">
        <v>24</v>
      </c>
      <c r="D104" s="41"/>
      <c r="E104" s="42"/>
      <c r="F104" s="42"/>
      <c r="G104" s="42"/>
      <c r="H104" s="43"/>
      <c r="I104" s="44">
        <f>IF(SUM(I92:I103)=0,"",SUM(I92:I103))</f>
        <v>12</v>
      </c>
      <c r="J104" s="41"/>
      <c r="K104" s="42"/>
      <c r="L104" s="42"/>
      <c r="M104" s="42"/>
      <c r="N104" s="43"/>
      <c r="O104" s="44">
        <f>IF(SUM(O92:O103)=0,"",SUM(O92:O103))</f>
        <v>11</v>
      </c>
      <c r="P104" s="41"/>
      <c r="Q104" s="42"/>
      <c r="R104" s="42"/>
      <c r="S104" s="42"/>
      <c r="T104" s="43"/>
      <c r="U104" s="44">
        <f>IF(SUM(U92:U103)=0,"",SUM(U92:U103))</f>
        <v>11</v>
      </c>
      <c r="V104" s="41"/>
      <c r="W104" s="42"/>
      <c r="X104" s="42"/>
      <c r="Y104" s="42"/>
      <c r="Z104" s="43"/>
      <c r="AA104" s="44">
        <f>IF(SUM(AA92:AA103)=0,"",SUM(AA92:AA103))</f>
        <v>7</v>
      </c>
      <c r="AB104" s="41"/>
      <c r="AC104" s="42"/>
      <c r="AD104" s="42"/>
      <c r="AE104" s="42"/>
      <c r="AF104" s="43"/>
      <c r="AG104" s="44" t="str">
        <f>IF(SUM(AG92:AG103)=0,"",SUM(AG92:AG103))</f>
        <v/>
      </c>
      <c r="AH104" s="41"/>
      <c r="AI104" s="42"/>
      <c r="AJ104" s="42"/>
      <c r="AK104" s="42"/>
      <c r="AL104" s="43"/>
      <c r="AM104" s="44" t="str">
        <f>IF(SUM(AM92:AM103)=0,"",SUM(AM92:AM103))</f>
        <v/>
      </c>
      <c r="AN104" s="45"/>
      <c r="AO104" s="42"/>
      <c r="AP104" s="42"/>
      <c r="AQ104" s="42"/>
      <c r="AR104" s="43"/>
      <c r="AS104" s="88">
        <f t="shared" si="111"/>
        <v>41</v>
      </c>
    </row>
    <row r="105" spans="1:45" s="25" customFormat="1" ht="15.75" customHeight="1" thickTop="1" x14ac:dyDescent="0.25">
      <c r="A105" s="46"/>
      <c r="B105" s="47"/>
      <c r="C105" s="47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</row>
    <row r="106" spans="1:45" s="25" customFormat="1" ht="15.75" customHeight="1" x14ac:dyDescent="0.25">
      <c r="A106" s="46"/>
      <c r="B106" s="47"/>
      <c r="C106" s="47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</row>
    <row r="107" spans="1:45" s="25" customFormat="1" ht="15.75" customHeight="1" x14ac:dyDescent="0.25">
      <c r="A107" s="46"/>
      <c r="B107" s="47"/>
      <c r="C107" s="47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</row>
    <row r="108" spans="1:45" s="25" customFormat="1" ht="15.75" customHeight="1" x14ac:dyDescent="0.25">
      <c r="A108" s="46"/>
      <c r="B108" s="47"/>
      <c r="C108" s="47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</row>
    <row r="109" spans="1:45" s="25" customFormat="1" ht="15.75" customHeight="1" x14ac:dyDescent="0.25">
      <c r="A109" s="46"/>
      <c r="B109" s="47"/>
      <c r="C109" s="47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</row>
    <row r="110" spans="1:45" s="25" customFormat="1" ht="15.75" customHeight="1" x14ac:dyDescent="0.25">
      <c r="A110" s="46"/>
      <c r="B110" s="47"/>
      <c r="C110" s="47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</row>
    <row r="111" spans="1:45" s="25" customFormat="1" ht="15.75" customHeight="1" x14ac:dyDescent="0.25">
      <c r="A111" s="46"/>
      <c r="B111" s="47"/>
      <c r="C111" s="47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</row>
    <row r="112" spans="1:45" s="25" customFormat="1" ht="15.75" customHeight="1" x14ac:dyDescent="0.25">
      <c r="A112" s="46"/>
      <c r="B112" s="47"/>
      <c r="C112" s="47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</row>
    <row r="113" spans="1:45" s="25" customFormat="1" ht="15.75" customHeight="1" x14ac:dyDescent="0.25">
      <c r="A113" s="46"/>
      <c r="B113" s="47"/>
      <c r="C113" s="47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</row>
    <row r="114" spans="1:45" s="25" customFormat="1" ht="15.75" customHeight="1" x14ac:dyDescent="0.25">
      <c r="A114" s="46"/>
      <c r="B114" s="47"/>
      <c r="C114" s="47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</row>
    <row r="115" spans="1:45" s="25" customFormat="1" ht="15.75" customHeight="1" x14ac:dyDescent="0.25">
      <c r="A115" s="46"/>
      <c r="B115" s="47"/>
      <c r="C115" s="47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</row>
    <row r="116" spans="1:45" s="25" customFormat="1" ht="15.75" customHeight="1" x14ac:dyDescent="0.25">
      <c r="A116" s="46"/>
      <c r="B116" s="47"/>
      <c r="C116" s="47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</row>
    <row r="117" spans="1:45" s="25" customFormat="1" ht="15.75" customHeight="1" x14ac:dyDescent="0.25">
      <c r="A117" s="46"/>
      <c r="B117" s="47"/>
      <c r="C117" s="47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</row>
    <row r="118" spans="1:45" s="25" customFormat="1" ht="15.75" customHeight="1" x14ac:dyDescent="0.25">
      <c r="A118" s="46"/>
      <c r="B118" s="47"/>
      <c r="C118" s="47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</row>
    <row r="119" spans="1:45" s="25" customFormat="1" ht="15.75" customHeight="1" x14ac:dyDescent="0.25">
      <c r="A119" s="46"/>
      <c r="B119" s="47"/>
      <c r="C119" s="47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</row>
    <row r="120" spans="1:45" s="25" customFormat="1" ht="15.75" customHeight="1" x14ac:dyDescent="0.25">
      <c r="A120" s="46"/>
      <c r="B120" s="47"/>
      <c r="C120" s="47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</row>
    <row r="121" spans="1:45" s="25" customFormat="1" ht="15.75" customHeight="1" x14ac:dyDescent="0.25">
      <c r="A121" s="46"/>
      <c r="B121" s="47"/>
      <c r="C121" s="47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</row>
    <row r="122" spans="1:45" s="25" customFormat="1" ht="15.75" customHeight="1" x14ac:dyDescent="0.25">
      <c r="A122" s="46"/>
      <c r="B122" s="47"/>
      <c r="C122" s="47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</row>
    <row r="123" spans="1:45" s="25" customFormat="1" ht="15.75" customHeight="1" x14ac:dyDescent="0.25">
      <c r="A123" s="46"/>
      <c r="B123" s="47"/>
      <c r="C123" s="47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</row>
    <row r="124" spans="1:45" s="25" customFormat="1" ht="15.75" customHeight="1" x14ac:dyDescent="0.25">
      <c r="A124" s="46"/>
      <c r="B124" s="47"/>
      <c r="C124" s="47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</row>
    <row r="125" spans="1:45" s="25" customFormat="1" ht="15.75" customHeight="1" x14ac:dyDescent="0.25">
      <c r="A125" s="46"/>
      <c r="B125" s="47"/>
      <c r="C125" s="47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</row>
    <row r="126" spans="1:45" s="25" customFormat="1" ht="15.75" customHeight="1" x14ac:dyDescent="0.25">
      <c r="A126" s="46"/>
      <c r="B126" s="47"/>
      <c r="C126" s="47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</row>
    <row r="127" spans="1:45" s="25" customFormat="1" ht="15.75" customHeight="1" x14ac:dyDescent="0.25">
      <c r="A127" s="46"/>
      <c r="B127" s="47"/>
      <c r="C127" s="47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</row>
    <row r="128" spans="1:45" s="25" customFormat="1" ht="15.75" customHeight="1" x14ac:dyDescent="0.25">
      <c r="A128" s="46"/>
      <c r="B128" s="47"/>
      <c r="C128" s="47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</row>
    <row r="129" spans="1:45" s="25" customFormat="1" ht="15.75" customHeight="1" x14ac:dyDescent="0.25">
      <c r="A129" s="46"/>
      <c r="B129" s="47"/>
      <c r="C129" s="47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</row>
    <row r="130" spans="1:45" s="25" customFormat="1" ht="15.75" customHeight="1" x14ac:dyDescent="0.25">
      <c r="A130" s="46"/>
      <c r="B130" s="47"/>
      <c r="C130" s="47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</row>
    <row r="131" spans="1:45" s="25" customFormat="1" ht="15.75" customHeight="1" x14ac:dyDescent="0.25">
      <c r="A131" s="46"/>
      <c r="B131" s="47"/>
      <c r="C131" s="47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</row>
    <row r="132" spans="1:45" s="25" customFormat="1" ht="15.75" customHeight="1" x14ac:dyDescent="0.25">
      <c r="A132" s="46"/>
      <c r="B132" s="47"/>
      <c r="C132" s="47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</row>
    <row r="133" spans="1:45" s="25" customFormat="1" ht="15.75" customHeight="1" x14ac:dyDescent="0.25">
      <c r="A133" s="46"/>
      <c r="B133" s="47"/>
      <c r="C133" s="47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</row>
    <row r="134" spans="1:45" s="25" customFormat="1" ht="15.75" customHeight="1" x14ac:dyDescent="0.25">
      <c r="A134" s="46"/>
      <c r="B134" s="47"/>
      <c r="C134" s="47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</row>
    <row r="135" spans="1:45" s="25" customFormat="1" ht="15.75" customHeight="1" x14ac:dyDescent="0.25">
      <c r="A135" s="46"/>
      <c r="B135" s="47"/>
      <c r="C135" s="47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</row>
    <row r="136" spans="1:45" s="25" customFormat="1" ht="15.75" customHeight="1" x14ac:dyDescent="0.25">
      <c r="A136" s="46"/>
      <c r="B136" s="47"/>
      <c r="C136" s="47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</row>
    <row r="137" spans="1:45" s="25" customFormat="1" ht="15.75" customHeight="1" x14ac:dyDescent="0.25">
      <c r="A137" s="46"/>
      <c r="B137" s="47"/>
      <c r="C137" s="47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</row>
    <row r="138" spans="1:45" s="25" customFormat="1" ht="15.75" customHeight="1" x14ac:dyDescent="0.25">
      <c r="A138" s="46"/>
      <c r="B138" s="47"/>
      <c r="C138" s="47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</row>
    <row r="139" spans="1:45" s="25" customFormat="1" ht="15.75" customHeight="1" x14ac:dyDescent="0.25">
      <c r="A139" s="46"/>
      <c r="B139" s="47"/>
      <c r="C139" s="47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</row>
    <row r="140" spans="1:45" s="25" customFormat="1" ht="15.75" customHeight="1" x14ac:dyDescent="0.25">
      <c r="A140" s="46"/>
      <c r="B140" s="47"/>
      <c r="C140" s="47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</row>
    <row r="141" spans="1:45" s="25" customFormat="1" ht="15.75" customHeight="1" x14ac:dyDescent="0.25">
      <c r="A141" s="46"/>
      <c r="B141" s="47"/>
      <c r="C141" s="47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</row>
    <row r="142" spans="1:45" s="25" customFormat="1" ht="15.75" customHeight="1" x14ac:dyDescent="0.25">
      <c r="A142" s="46"/>
      <c r="B142" s="47"/>
      <c r="C142" s="47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</row>
    <row r="143" spans="1:45" s="25" customFormat="1" ht="15.75" customHeight="1" x14ac:dyDescent="0.25">
      <c r="A143" s="46"/>
      <c r="B143" s="47"/>
      <c r="C143" s="47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</row>
    <row r="144" spans="1:45" s="25" customFormat="1" ht="15.75" customHeight="1" x14ac:dyDescent="0.25">
      <c r="A144" s="46"/>
      <c r="B144" s="47"/>
      <c r="C144" s="47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</row>
    <row r="145" spans="1:45" s="25" customFormat="1" ht="15.75" customHeight="1" x14ac:dyDescent="0.25">
      <c r="A145" s="46"/>
      <c r="B145" s="47"/>
      <c r="C145" s="47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</row>
    <row r="146" spans="1:45" s="25" customFormat="1" ht="15.75" customHeight="1" x14ac:dyDescent="0.25">
      <c r="A146" s="46"/>
      <c r="B146" s="47"/>
      <c r="C146" s="47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</row>
    <row r="147" spans="1:45" s="25" customFormat="1" ht="15.75" customHeight="1" x14ac:dyDescent="0.25">
      <c r="A147" s="46"/>
      <c r="B147" s="47"/>
      <c r="C147" s="47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</row>
    <row r="148" spans="1:45" s="25" customFormat="1" ht="15.75" customHeight="1" x14ac:dyDescent="0.25">
      <c r="A148" s="46"/>
      <c r="B148" s="47"/>
      <c r="C148" s="47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</row>
    <row r="149" spans="1:45" s="25" customFormat="1" ht="15.75" customHeight="1" x14ac:dyDescent="0.25">
      <c r="A149" s="46"/>
      <c r="B149" s="47"/>
      <c r="C149" s="47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</row>
    <row r="150" spans="1:45" s="25" customFormat="1" ht="15.75" customHeight="1" x14ac:dyDescent="0.25">
      <c r="A150" s="46"/>
      <c r="B150" s="47"/>
      <c r="C150" s="47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</row>
    <row r="151" spans="1:45" s="25" customFormat="1" ht="15.75" customHeight="1" x14ac:dyDescent="0.25">
      <c r="A151" s="46"/>
      <c r="B151" s="47"/>
      <c r="C151" s="47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</row>
    <row r="152" spans="1:45" s="25" customFormat="1" ht="15.75" customHeight="1" x14ac:dyDescent="0.25">
      <c r="A152" s="46"/>
      <c r="B152" s="47"/>
      <c r="C152" s="47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</row>
    <row r="153" spans="1:45" s="25" customFormat="1" ht="15.75" customHeight="1" x14ac:dyDescent="0.25">
      <c r="A153" s="46"/>
      <c r="B153" s="47"/>
      <c r="C153" s="47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</row>
    <row r="154" spans="1:45" s="25" customFormat="1" ht="15.75" customHeight="1" x14ac:dyDescent="0.25">
      <c r="A154" s="46"/>
      <c r="B154" s="47"/>
      <c r="C154" s="47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</row>
    <row r="155" spans="1:45" s="25" customFormat="1" ht="15.75" customHeight="1" x14ac:dyDescent="0.25">
      <c r="A155" s="46"/>
      <c r="B155" s="47"/>
      <c r="C155" s="47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</row>
    <row r="156" spans="1:45" s="25" customFormat="1" ht="15.75" customHeight="1" x14ac:dyDescent="0.25">
      <c r="A156" s="46"/>
      <c r="B156" s="47"/>
      <c r="C156" s="47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</row>
    <row r="157" spans="1:45" s="25" customFormat="1" ht="15.75" customHeight="1" x14ac:dyDescent="0.25">
      <c r="A157" s="46"/>
      <c r="B157" s="47"/>
      <c r="C157" s="47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</row>
    <row r="158" spans="1:45" s="25" customFormat="1" ht="15.75" customHeight="1" x14ac:dyDescent="0.25">
      <c r="A158" s="46"/>
      <c r="B158" s="47"/>
      <c r="C158" s="47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</row>
    <row r="159" spans="1:45" s="25" customFormat="1" ht="15.75" customHeight="1" x14ac:dyDescent="0.25">
      <c r="A159" s="46"/>
      <c r="B159" s="47"/>
      <c r="C159" s="47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</row>
    <row r="160" spans="1:45" s="25" customFormat="1" ht="15.75" customHeight="1" x14ac:dyDescent="0.25">
      <c r="A160" s="46"/>
      <c r="B160" s="47"/>
      <c r="C160" s="47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</row>
    <row r="161" spans="1:45" s="25" customFormat="1" ht="15.75" customHeight="1" x14ac:dyDescent="0.25">
      <c r="A161" s="46"/>
      <c r="B161" s="47"/>
      <c r="C161" s="47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</row>
    <row r="162" spans="1:45" s="25" customFormat="1" ht="15.75" customHeight="1" x14ac:dyDescent="0.25">
      <c r="A162" s="46"/>
      <c r="B162" s="47"/>
      <c r="C162" s="47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</row>
    <row r="163" spans="1:45" s="25" customFormat="1" ht="15.75" customHeight="1" x14ac:dyDescent="0.25">
      <c r="A163" s="46"/>
      <c r="B163" s="47"/>
      <c r="C163" s="47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</row>
    <row r="164" spans="1:45" s="25" customFormat="1" ht="15.75" customHeight="1" x14ac:dyDescent="0.25">
      <c r="A164" s="46"/>
      <c r="B164" s="91"/>
      <c r="C164" s="91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</row>
    <row r="165" spans="1:45" s="25" customFormat="1" ht="15.75" customHeight="1" x14ac:dyDescent="0.25">
      <c r="A165" s="46"/>
      <c r="B165" s="91"/>
      <c r="C165" s="91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</row>
    <row r="166" spans="1:45" s="25" customFormat="1" ht="15.75" customHeight="1" x14ac:dyDescent="0.25">
      <c r="A166" s="46"/>
      <c r="B166" s="91"/>
      <c r="C166" s="91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</row>
    <row r="167" spans="1:45" s="25" customFormat="1" ht="15.75" customHeight="1" x14ac:dyDescent="0.25">
      <c r="A167" s="46"/>
      <c r="B167" s="91"/>
      <c r="C167" s="91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</row>
    <row r="168" spans="1:45" s="25" customFormat="1" ht="15.75" customHeight="1" x14ac:dyDescent="0.25">
      <c r="A168" s="46"/>
      <c r="B168" s="91"/>
      <c r="C168" s="91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</row>
    <row r="169" spans="1:45" s="25" customFormat="1" ht="15.75" customHeight="1" x14ac:dyDescent="0.25">
      <c r="A169" s="46"/>
      <c r="B169" s="91"/>
      <c r="C169" s="91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</row>
    <row r="170" spans="1:45" s="25" customFormat="1" ht="15.75" customHeight="1" x14ac:dyDescent="0.25">
      <c r="A170" s="46"/>
      <c r="B170" s="91"/>
      <c r="C170" s="91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89"/>
    </row>
    <row r="171" spans="1:45" s="25" customFormat="1" ht="15.75" customHeight="1" x14ac:dyDescent="0.25">
      <c r="A171" s="46"/>
      <c r="B171" s="91"/>
      <c r="C171" s="91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  <c r="AS171" s="89"/>
    </row>
    <row r="172" spans="1:45" ht="15.75" customHeight="1" x14ac:dyDescent="0.25">
      <c r="A172" s="46"/>
      <c r="B172" s="91"/>
      <c r="C172" s="91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</row>
    <row r="173" spans="1:45" ht="15.75" customHeight="1" x14ac:dyDescent="0.25">
      <c r="A173" s="48"/>
      <c r="B173" s="92"/>
      <c r="C173" s="92"/>
    </row>
    <row r="174" spans="1:45" ht="15.75" customHeight="1" x14ac:dyDescent="0.25">
      <c r="A174" s="48"/>
      <c r="B174" s="92"/>
      <c r="C174" s="92"/>
    </row>
    <row r="175" spans="1:45" ht="15.75" customHeight="1" x14ac:dyDescent="0.25">
      <c r="A175" s="48"/>
      <c r="B175" s="92"/>
      <c r="C175" s="92"/>
    </row>
    <row r="176" spans="1:45" ht="15.75" customHeight="1" x14ac:dyDescent="0.25">
      <c r="A176" s="48"/>
      <c r="B176" s="92"/>
      <c r="C176" s="92"/>
    </row>
    <row r="177" spans="1:3" ht="15.75" customHeight="1" x14ac:dyDescent="0.25">
      <c r="A177" s="48"/>
      <c r="B177" s="92"/>
      <c r="C177" s="92"/>
    </row>
    <row r="178" spans="1:3" ht="15.75" customHeight="1" x14ac:dyDescent="0.25">
      <c r="A178" s="48"/>
      <c r="B178" s="92"/>
      <c r="C178" s="92"/>
    </row>
    <row r="179" spans="1:3" ht="15.75" customHeight="1" x14ac:dyDescent="0.25">
      <c r="A179" s="48"/>
      <c r="B179" s="92"/>
      <c r="C179" s="92"/>
    </row>
    <row r="180" spans="1:3" ht="15.75" customHeight="1" x14ac:dyDescent="0.25">
      <c r="A180" s="48"/>
      <c r="B180" s="92"/>
      <c r="C180" s="92"/>
    </row>
    <row r="181" spans="1:3" ht="15.75" customHeight="1" x14ac:dyDescent="0.25">
      <c r="A181" s="48"/>
      <c r="B181" s="92"/>
      <c r="C181" s="92"/>
    </row>
    <row r="182" spans="1:3" ht="15.75" customHeight="1" x14ac:dyDescent="0.25">
      <c r="A182" s="48"/>
      <c r="B182" s="92"/>
      <c r="C182" s="92"/>
    </row>
    <row r="183" spans="1:3" ht="15.75" customHeight="1" x14ac:dyDescent="0.25">
      <c r="A183" s="48"/>
      <c r="B183" s="92"/>
      <c r="C183" s="92"/>
    </row>
    <row r="184" spans="1:3" ht="15.75" customHeight="1" x14ac:dyDescent="0.25">
      <c r="A184" s="48"/>
      <c r="B184" s="92"/>
      <c r="C184" s="92"/>
    </row>
    <row r="185" spans="1:3" ht="15.75" customHeight="1" x14ac:dyDescent="0.25">
      <c r="A185" s="48"/>
      <c r="B185" s="92"/>
      <c r="C185" s="92"/>
    </row>
    <row r="186" spans="1:3" ht="15.75" customHeight="1" x14ac:dyDescent="0.25">
      <c r="A186" s="48"/>
      <c r="B186" s="92"/>
      <c r="C186" s="92"/>
    </row>
    <row r="187" spans="1:3" ht="15.75" customHeight="1" x14ac:dyDescent="0.25">
      <c r="A187" s="48"/>
      <c r="B187" s="92"/>
      <c r="C187" s="92"/>
    </row>
    <row r="188" spans="1:3" ht="15.75" customHeight="1" x14ac:dyDescent="0.25">
      <c r="A188" s="48"/>
      <c r="B188" s="92"/>
      <c r="C188" s="92"/>
    </row>
    <row r="189" spans="1:3" ht="15.75" customHeight="1" x14ac:dyDescent="0.25">
      <c r="A189" s="48"/>
      <c r="B189" s="92"/>
      <c r="C189" s="92"/>
    </row>
    <row r="190" spans="1:3" ht="15.75" customHeight="1" x14ac:dyDescent="0.25">
      <c r="A190" s="48"/>
      <c r="B190" s="92"/>
      <c r="C190" s="92"/>
    </row>
    <row r="191" spans="1:3" ht="15.75" customHeight="1" x14ac:dyDescent="0.25">
      <c r="A191" s="48"/>
      <c r="B191" s="92"/>
      <c r="C191" s="92"/>
    </row>
    <row r="192" spans="1:3" ht="15.75" customHeight="1" x14ac:dyDescent="0.25">
      <c r="A192" s="48"/>
      <c r="B192" s="92"/>
      <c r="C192" s="92"/>
    </row>
    <row r="193" spans="1:3" ht="15.75" customHeight="1" x14ac:dyDescent="0.25">
      <c r="A193" s="48"/>
      <c r="B193" s="92"/>
      <c r="C193" s="92"/>
    </row>
    <row r="194" spans="1:3" ht="15.75" customHeight="1" x14ac:dyDescent="0.25">
      <c r="A194" s="48"/>
      <c r="B194" s="92"/>
      <c r="C194" s="92"/>
    </row>
    <row r="195" spans="1:3" ht="15.75" customHeight="1" x14ac:dyDescent="0.25">
      <c r="A195" s="48"/>
      <c r="B195" s="92"/>
      <c r="C195" s="92"/>
    </row>
    <row r="196" spans="1:3" ht="15.75" customHeight="1" x14ac:dyDescent="0.25">
      <c r="A196" s="48"/>
      <c r="B196" s="92"/>
      <c r="C196" s="92"/>
    </row>
    <row r="197" spans="1:3" ht="15.75" customHeight="1" x14ac:dyDescent="0.25">
      <c r="A197" s="48"/>
      <c r="B197" s="92"/>
      <c r="C197" s="92"/>
    </row>
    <row r="198" spans="1:3" ht="15.75" customHeight="1" x14ac:dyDescent="0.25">
      <c r="A198" s="48"/>
      <c r="B198" s="92"/>
      <c r="C198" s="92"/>
    </row>
    <row r="199" spans="1:3" ht="15.75" customHeight="1" x14ac:dyDescent="0.25">
      <c r="A199" s="48"/>
      <c r="B199" s="92"/>
      <c r="C199" s="92"/>
    </row>
    <row r="200" spans="1:3" ht="15.75" customHeight="1" x14ac:dyDescent="0.25">
      <c r="A200" s="48"/>
      <c r="B200" s="92"/>
      <c r="C200" s="92"/>
    </row>
    <row r="201" spans="1:3" ht="15.75" customHeight="1" x14ac:dyDescent="0.25">
      <c r="A201" s="48"/>
      <c r="B201" s="92"/>
      <c r="C201" s="92"/>
    </row>
    <row r="202" spans="1:3" ht="15.75" customHeight="1" x14ac:dyDescent="0.25">
      <c r="A202" s="48"/>
      <c r="B202" s="92"/>
      <c r="C202" s="92"/>
    </row>
    <row r="203" spans="1:3" ht="15.75" customHeight="1" x14ac:dyDescent="0.25">
      <c r="A203" s="48"/>
      <c r="B203" s="92"/>
      <c r="C203" s="92"/>
    </row>
    <row r="204" spans="1:3" ht="15.75" customHeight="1" x14ac:dyDescent="0.25">
      <c r="A204" s="48"/>
      <c r="B204" s="92"/>
      <c r="C204" s="92"/>
    </row>
    <row r="205" spans="1:3" ht="15.75" customHeight="1" x14ac:dyDescent="0.25">
      <c r="A205" s="48"/>
      <c r="B205" s="92"/>
      <c r="C205" s="92"/>
    </row>
    <row r="206" spans="1:3" x14ac:dyDescent="0.25">
      <c r="A206" s="48"/>
      <c r="B206" s="92"/>
      <c r="C206" s="92"/>
    </row>
    <row r="207" spans="1:3" x14ac:dyDescent="0.25">
      <c r="A207" s="48"/>
      <c r="B207" s="92"/>
      <c r="C207" s="92"/>
    </row>
    <row r="208" spans="1:3" x14ac:dyDescent="0.25">
      <c r="A208" s="48"/>
      <c r="B208" s="92"/>
      <c r="C208" s="92"/>
    </row>
    <row r="209" spans="1:3" x14ac:dyDescent="0.25">
      <c r="A209" s="48"/>
      <c r="B209" s="92"/>
      <c r="C209" s="92"/>
    </row>
    <row r="210" spans="1:3" x14ac:dyDescent="0.25">
      <c r="A210" s="48"/>
      <c r="B210" s="92"/>
      <c r="C210" s="92"/>
    </row>
    <row r="211" spans="1:3" x14ac:dyDescent="0.25">
      <c r="A211" s="48"/>
      <c r="B211" s="92"/>
      <c r="C211" s="92"/>
    </row>
    <row r="212" spans="1:3" x14ac:dyDescent="0.25">
      <c r="A212" s="48"/>
      <c r="B212" s="92"/>
      <c r="C212" s="92"/>
    </row>
    <row r="213" spans="1:3" x14ac:dyDescent="0.25">
      <c r="A213" s="48"/>
      <c r="B213" s="92"/>
      <c r="C213" s="92"/>
    </row>
    <row r="214" spans="1:3" x14ac:dyDescent="0.25">
      <c r="A214" s="48"/>
      <c r="B214" s="92"/>
      <c r="C214" s="92"/>
    </row>
    <row r="215" spans="1:3" x14ac:dyDescent="0.25">
      <c r="A215" s="48"/>
      <c r="B215" s="92"/>
      <c r="C215" s="92"/>
    </row>
    <row r="216" spans="1:3" x14ac:dyDescent="0.25">
      <c r="A216" s="48"/>
      <c r="B216" s="92"/>
      <c r="C216" s="92"/>
    </row>
    <row r="217" spans="1:3" x14ac:dyDescent="0.25">
      <c r="A217" s="48"/>
      <c r="B217" s="92"/>
      <c r="C217" s="92"/>
    </row>
    <row r="218" spans="1:3" x14ac:dyDescent="0.25">
      <c r="A218" s="48"/>
      <c r="B218" s="92"/>
      <c r="C218" s="92"/>
    </row>
    <row r="219" spans="1:3" x14ac:dyDescent="0.25">
      <c r="A219" s="48"/>
      <c r="B219" s="92"/>
      <c r="C219" s="92"/>
    </row>
    <row r="220" spans="1:3" x14ac:dyDescent="0.25">
      <c r="A220" s="48"/>
      <c r="B220" s="92"/>
      <c r="C220" s="92"/>
    </row>
    <row r="221" spans="1:3" x14ac:dyDescent="0.25">
      <c r="A221" s="48"/>
      <c r="B221" s="92"/>
      <c r="C221" s="92"/>
    </row>
    <row r="222" spans="1:3" x14ac:dyDescent="0.25">
      <c r="A222" s="48"/>
      <c r="B222" s="92"/>
      <c r="C222" s="92"/>
    </row>
    <row r="223" spans="1:3" x14ac:dyDescent="0.25">
      <c r="A223" s="48"/>
      <c r="B223" s="92"/>
      <c r="C223" s="92"/>
    </row>
    <row r="224" spans="1:3" x14ac:dyDescent="0.25">
      <c r="A224" s="48"/>
      <c r="B224" s="92"/>
      <c r="C224" s="92"/>
    </row>
    <row r="225" spans="1:3" x14ac:dyDescent="0.25">
      <c r="A225" s="48"/>
      <c r="B225" s="92"/>
      <c r="C225" s="92"/>
    </row>
    <row r="226" spans="1:3" x14ac:dyDescent="0.25">
      <c r="A226" s="48"/>
      <c r="B226" s="92"/>
      <c r="C226" s="92"/>
    </row>
    <row r="227" spans="1:3" x14ac:dyDescent="0.25">
      <c r="A227" s="48"/>
      <c r="B227" s="92"/>
      <c r="C227" s="92"/>
    </row>
    <row r="228" spans="1:3" x14ac:dyDescent="0.25">
      <c r="A228" s="48"/>
      <c r="B228" s="92"/>
      <c r="C228" s="92"/>
    </row>
  </sheetData>
  <sheetProtection selectLockedCells="1" selectUnlockedCells="1"/>
  <mergeCells count="53">
    <mergeCell ref="P6:U6"/>
    <mergeCell ref="R7:S7"/>
    <mergeCell ref="T7:T8"/>
    <mergeCell ref="D7:E7"/>
    <mergeCell ref="F7:G7"/>
    <mergeCell ref="J7:K7"/>
    <mergeCell ref="L7:M7"/>
    <mergeCell ref="N7:N8"/>
    <mergeCell ref="O7:O8"/>
    <mergeCell ref="AN5:AS6"/>
    <mergeCell ref="AL7:AL8"/>
    <mergeCell ref="A1:AS1"/>
    <mergeCell ref="A2:AS2"/>
    <mergeCell ref="A3:AS3"/>
    <mergeCell ref="Z7:Z8"/>
    <mergeCell ref="AA7:AA8"/>
    <mergeCell ref="A4:AS4"/>
    <mergeCell ref="A5:A8"/>
    <mergeCell ref="B5:B8"/>
    <mergeCell ref="C5:C8"/>
    <mergeCell ref="AB6:AG6"/>
    <mergeCell ref="AH6:AM6"/>
    <mergeCell ref="P5:AM5"/>
    <mergeCell ref="D6:I6"/>
    <mergeCell ref="H7:H8"/>
    <mergeCell ref="AR7:AR8"/>
    <mergeCell ref="AS7:AS8"/>
    <mergeCell ref="AN7:AO7"/>
    <mergeCell ref="A91:AM91"/>
    <mergeCell ref="A88:AM88"/>
    <mergeCell ref="A90:AM90"/>
    <mergeCell ref="P64:AM64"/>
    <mergeCell ref="P58:AM58"/>
    <mergeCell ref="AP7:AQ7"/>
    <mergeCell ref="I7:I8"/>
    <mergeCell ref="AH7:AI7"/>
    <mergeCell ref="P7:Q7"/>
    <mergeCell ref="AT5:AT8"/>
    <mergeCell ref="AU5:AU8"/>
    <mergeCell ref="A63:AS63"/>
    <mergeCell ref="AF7:AF8"/>
    <mergeCell ref="U7:U8"/>
    <mergeCell ref="V7:W7"/>
    <mergeCell ref="AB7:AC7"/>
    <mergeCell ref="AJ7:AK7"/>
    <mergeCell ref="AG7:AG8"/>
    <mergeCell ref="X7:Y7"/>
    <mergeCell ref="V6:AA6"/>
    <mergeCell ref="P9:AM9"/>
    <mergeCell ref="AD7:AE7"/>
    <mergeCell ref="P53:AM53"/>
    <mergeCell ref="AM7:AM8"/>
    <mergeCell ref="J6:O6"/>
  </mergeCells>
  <phoneticPr fontId="0" type="noConversion"/>
  <pageMargins left="0.19685039370078741" right="0.19685039370078741" top="0.19685039370078741" bottom="0.19685039370078741" header="0.11811023622047245" footer="0.11811023622047245"/>
  <pageSetup paperSize="8" scale="58" firstPageNumber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AU228"/>
  <sheetViews>
    <sheetView tabSelected="1" topLeftCell="D52" zoomScaleNormal="100" zoomScaleSheetLayoutView="75" zoomScalePageLayoutView="90" workbookViewId="0">
      <selection activeCell="I14" sqref="I14"/>
    </sheetView>
  </sheetViews>
  <sheetFormatPr defaultColWidth="10.6640625" defaultRowHeight="15.75" x14ac:dyDescent="0.25"/>
  <cols>
    <col min="1" max="1" width="17.1640625" style="1" customWidth="1"/>
    <col min="2" max="2" width="7.1640625" style="93" customWidth="1"/>
    <col min="3" max="3" width="63.6640625" style="93" customWidth="1"/>
    <col min="4" max="4" width="6.83203125" style="90" customWidth="1"/>
    <col min="5" max="5" width="7.5" style="90" customWidth="1"/>
    <col min="6" max="6" width="4.5" style="90" customWidth="1"/>
    <col min="7" max="7" width="7.5" style="90" customWidth="1"/>
    <col min="8" max="8" width="6" style="90" customWidth="1"/>
    <col min="9" max="9" width="6.33203125" style="90" customWidth="1"/>
    <col min="10" max="10" width="4.5" style="90" customWidth="1"/>
    <col min="11" max="11" width="7.5" style="90" customWidth="1"/>
    <col min="12" max="12" width="4.5" style="90" customWidth="1"/>
    <col min="13" max="13" width="7.5" style="90" customWidth="1"/>
    <col min="14" max="15" width="6" style="90" customWidth="1"/>
    <col min="16" max="16" width="4.5" style="90" customWidth="1"/>
    <col min="17" max="17" width="7.5" style="90" customWidth="1"/>
    <col min="18" max="18" width="4.5" style="90" customWidth="1"/>
    <col min="19" max="19" width="7.5" style="90" customWidth="1"/>
    <col min="20" max="21" width="6" style="90" customWidth="1"/>
    <col min="22" max="22" width="4.5" style="90" customWidth="1"/>
    <col min="23" max="23" width="7.5" style="90" customWidth="1"/>
    <col min="24" max="24" width="4.5" style="90" customWidth="1"/>
    <col min="25" max="25" width="7.5" style="90" customWidth="1"/>
    <col min="26" max="27" width="6" style="90" customWidth="1"/>
    <col min="28" max="28" width="4.5" style="90" hidden="1" customWidth="1"/>
    <col min="29" max="29" width="7.5" style="90" hidden="1" customWidth="1"/>
    <col min="30" max="30" width="4.5" style="90" hidden="1" customWidth="1"/>
    <col min="31" max="31" width="7.5" style="90" hidden="1" customWidth="1"/>
    <col min="32" max="33" width="6" style="90" hidden="1" customWidth="1"/>
    <col min="34" max="34" width="5.6640625" style="90" hidden="1" customWidth="1"/>
    <col min="35" max="35" width="7.5" style="90" hidden="1" customWidth="1"/>
    <col min="36" max="36" width="5.83203125" style="90" hidden="1" customWidth="1"/>
    <col min="37" max="37" width="8.1640625" style="90" hidden="1" customWidth="1"/>
    <col min="38" max="39" width="5.83203125" style="90" hidden="1" customWidth="1"/>
    <col min="40" max="40" width="6.5" style="90" customWidth="1"/>
    <col min="41" max="41" width="8.1640625" style="90" bestFit="1" customWidth="1"/>
    <col min="42" max="42" width="6.5" style="90" customWidth="1"/>
    <col min="43" max="43" width="8.1640625" style="90" bestFit="1" customWidth="1"/>
    <col min="44" max="44" width="6.1640625" style="90" customWidth="1"/>
    <col min="45" max="45" width="10.33203125" style="90" customWidth="1"/>
    <col min="46" max="46" width="60.83203125" style="2" customWidth="1"/>
    <col min="47" max="47" width="33.33203125" style="2" customWidth="1"/>
    <col min="48" max="57" width="1.83203125" style="2" customWidth="1"/>
    <col min="58" max="58" width="2.33203125" style="2" customWidth="1"/>
    <col min="59" max="16384" width="10.6640625" style="2"/>
  </cols>
  <sheetData>
    <row r="1" spans="1:47" ht="23.25" x14ac:dyDescent="0.2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</row>
    <row r="2" spans="1:47" ht="23.25" x14ac:dyDescent="0.2">
      <c r="A2" s="249" t="s">
        <v>49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</row>
    <row r="3" spans="1:47" ht="21.95" customHeight="1" x14ac:dyDescent="0.2">
      <c r="A3" s="249" t="s">
        <v>50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</row>
    <row r="4" spans="1:47" ht="21.95" customHeight="1" thickBot="1" x14ac:dyDescent="0.25">
      <c r="A4" s="248" t="s">
        <v>116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</row>
    <row r="5" spans="1:47" ht="15.75" customHeight="1" thickTop="1" thickBot="1" x14ac:dyDescent="0.25">
      <c r="A5" s="250" t="s">
        <v>1</v>
      </c>
      <c r="B5" s="251" t="s">
        <v>2</v>
      </c>
      <c r="C5" s="252" t="s">
        <v>3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256" t="s">
        <v>4</v>
      </c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47" t="s">
        <v>5</v>
      </c>
      <c r="AO5" s="247"/>
      <c r="AP5" s="247"/>
      <c r="AQ5" s="247"/>
      <c r="AR5" s="247"/>
      <c r="AS5" s="247"/>
      <c r="AT5" s="219" t="s">
        <v>35</v>
      </c>
      <c r="AU5" s="221" t="s">
        <v>36</v>
      </c>
    </row>
    <row r="6" spans="1:47" ht="15.75" customHeight="1" thickTop="1" thickBot="1" x14ac:dyDescent="0.3">
      <c r="A6" s="250"/>
      <c r="B6" s="251"/>
      <c r="C6" s="252"/>
      <c r="D6" s="257" t="s">
        <v>6</v>
      </c>
      <c r="E6" s="257"/>
      <c r="F6" s="257"/>
      <c r="G6" s="257"/>
      <c r="H6" s="257"/>
      <c r="I6" s="257"/>
      <c r="J6" s="235" t="s">
        <v>7</v>
      </c>
      <c r="K6" s="235"/>
      <c r="L6" s="235"/>
      <c r="M6" s="235"/>
      <c r="N6" s="235"/>
      <c r="O6" s="235"/>
      <c r="P6" s="257" t="s">
        <v>8</v>
      </c>
      <c r="Q6" s="257"/>
      <c r="R6" s="257"/>
      <c r="S6" s="257"/>
      <c r="T6" s="257"/>
      <c r="U6" s="257"/>
      <c r="V6" s="235" t="s">
        <v>9</v>
      </c>
      <c r="W6" s="235"/>
      <c r="X6" s="235"/>
      <c r="Y6" s="235"/>
      <c r="Z6" s="235"/>
      <c r="AA6" s="235"/>
      <c r="AB6" s="253" t="s">
        <v>10</v>
      </c>
      <c r="AC6" s="235"/>
      <c r="AD6" s="235"/>
      <c r="AE6" s="235"/>
      <c r="AF6" s="235"/>
      <c r="AG6" s="254"/>
      <c r="AH6" s="253" t="s">
        <v>11</v>
      </c>
      <c r="AI6" s="235"/>
      <c r="AJ6" s="235"/>
      <c r="AK6" s="235"/>
      <c r="AL6" s="235"/>
      <c r="AM6" s="255"/>
      <c r="AN6" s="247"/>
      <c r="AO6" s="247"/>
      <c r="AP6" s="247"/>
      <c r="AQ6" s="247"/>
      <c r="AR6" s="247"/>
      <c r="AS6" s="247"/>
      <c r="AT6" s="220"/>
      <c r="AU6" s="222"/>
    </row>
    <row r="7" spans="1:47" ht="15.75" customHeight="1" thickTop="1" thickBot="1" x14ac:dyDescent="0.25">
      <c r="A7" s="250"/>
      <c r="B7" s="251"/>
      <c r="C7" s="252"/>
      <c r="D7" s="230" t="s">
        <v>12</v>
      </c>
      <c r="E7" s="230"/>
      <c r="F7" s="234" t="s">
        <v>13</v>
      </c>
      <c r="G7" s="234"/>
      <c r="H7" s="238" t="s">
        <v>14</v>
      </c>
      <c r="I7" s="246" t="s">
        <v>33</v>
      </c>
      <c r="J7" s="230" t="s">
        <v>12</v>
      </c>
      <c r="K7" s="230"/>
      <c r="L7" s="234" t="s">
        <v>13</v>
      </c>
      <c r="M7" s="234"/>
      <c r="N7" s="238" t="s">
        <v>14</v>
      </c>
      <c r="O7" s="228" t="s">
        <v>34</v>
      </c>
      <c r="P7" s="230" t="s">
        <v>12</v>
      </c>
      <c r="Q7" s="230"/>
      <c r="R7" s="234" t="s">
        <v>13</v>
      </c>
      <c r="S7" s="234"/>
      <c r="T7" s="238" t="s">
        <v>14</v>
      </c>
      <c r="U7" s="228" t="s">
        <v>34</v>
      </c>
      <c r="V7" s="230" t="s">
        <v>12</v>
      </c>
      <c r="W7" s="230"/>
      <c r="X7" s="234" t="s">
        <v>13</v>
      </c>
      <c r="Y7" s="234"/>
      <c r="Z7" s="238" t="s">
        <v>14</v>
      </c>
      <c r="AA7" s="246" t="s">
        <v>34</v>
      </c>
      <c r="AB7" s="231" t="s">
        <v>12</v>
      </c>
      <c r="AC7" s="232"/>
      <c r="AD7" s="233" t="s">
        <v>13</v>
      </c>
      <c r="AE7" s="232"/>
      <c r="AF7" s="226" t="s">
        <v>14</v>
      </c>
      <c r="AG7" s="228" t="s">
        <v>34</v>
      </c>
      <c r="AH7" s="231" t="s">
        <v>12</v>
      </c>
      <c r="AI7" s="232"/>
      <c r="AJ7" s="233" t="s">
        <v>13</v>
      </c>
      <c r="AK7" s="232"/>
      <c r="AL7" s="226" t="s">
        <v>14</v>
      </c>
      <c r="AM7" s="228" t="s">
        <v>34</v>
      </c>
      <c r="AN7" s="230" t="s">
        <v>12</v>
      </c>
      <c r="AO7" s="230"/>
      <c r="AP7" s="234" t="s">
        <v>13</v>
      </c>
      <c r="AQ7" s="234"/>
      <c r="AR7" s="238" t="s">
        <v>14</v>
      </c>
      <c r="AS7" s="239" t="s">
        <v>31</v>
      </c>
      <c r="AT7" s="220"/>
      <c r="AU7" s="222"/>
    </row>
    <row r="8" spans="1:47" ht="80.099999999999994" customHeight="1" thickTop="1" thickBot="1" x14ac:dyDescent="0.25">
      <c r="A8" s="250"/>
      <c r="B8" s="251"/>
      <c r="C8" s="252"/>
      <c r="D8" s="64" t="s">
        <v>25</v>
      </c>
      <c r="E8" s="140" t="s">
        <v>26</v>
      </c>
      <c r="F8" s="66" t="s">
        <v>25</v>
      </c>
      <c r="G8" s="140" t="s">
        <v>26</v>
      </c>
      <c r="H8" s="238"/>
      <c r="I8" s="246"/>
      <c r="J8" s="64" t="s">
        <v>25</v>
      </c>
      <c r="K8" s="140" t="s">
        <v>26</v>
      </c>
      <c r="L8" s="66" t="s">
        <v>25</v>
      </c>
      <c r="M8" s="140" t="s">
        <v>26</v>
      </c>
      <c r="N8" s="238"/>
      <c r="O8" s="229"/>
      <c r="P8" s="64" t="s">
        <v>25</v>
      </c>
      <c r="Q8" s="140" t="s">
        <v>26</v>
      </c>
      <c r="R8" s="66" t="s">
        <v>25</v>
      </c>
      <c r="S8" s="140" t="s">
        <v>26</v>
      </c>
      <c r="T8" s="238"/>
      <c r="U8" s="229"/>
      <c r="V8" s="64" t="s">
        <v>25</v>
      </c>
      <c r="W8" s="140" t="s">
        <v>26</v>
      </c>
      <c r="X8" s="66" t="s">
        <v>25</v>
      </c>
      <c r="Y8" s="140" t="s">
        <v>26</v>
      </c>
      <c r="Z8" s="238"/>
      <c r="AA8" s="246"/>
      <c r="AB8" s="64" t="s">
        <v>25</v>
      </c>
      <c r="AC8" s="140" t="s">
        <v>26</v>
      </c>
      <c r="AD8" s="66" t="s">
        <v>25</v>
      </c>
      <c r="AE8" s="140" t="s">
        <v>26</v>
      </c>
      <c r="AF8" s="227"/>
      <c r="AG8" s="229"/>
      <c r="AH8" s="64" t="s">
        <v>25</v>
      </c>
      <c r="AI8" s="140" t="s">
        <v>26</v>
      </c>
      <c r="AJ8" s="66" t="s">
        <v>25</v>
      </c>
      <c r="AK8" s="140" t="s">
        <v>26</v>
      </c>
      <c r="AL8" s="227"/>
      <c r="AM8" s="229"/>
      <c r="AN8" s="64" t="s">
        <v>25</v>
      </c>
      <c r="AO8" s="140" t="s">
        <v>26</v>
      </c>
      <c r="AP8" s="66" t="s">
        <v>25</v>
      </c>
      <c r="AQ8" s="140" t="s">
        <v>26</v>
      </c>
      <c r="AR8" s="238"/>
      <c r="AS8" s="239"/>
      <c r="AT8" s="220"/>
      <c r="AU8" s="222"/>
    </row>
    <row r="9" spans="1:47" s="5" customFormat="1" ht="15.75" customHeight="1" x14ac:dyDescent="0.3">
      <c r="A9" s="3"/>
      <c r="B9" s="4"/>
      <c r="C9" s="119" t="s">
        <v>38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67"/>
      <c r="AO9" s="121" t="str">
        <f>IF(AN9=0,"",AN9)</f>
        <v/>
      </c>
      <c r="AP9" s="121"/>
      <c r="AQ9" s="121"/>
      <c r="AR9" s="121"/>
      <c r="AS9" s="122"/>
      <c r="AT9" s="116"/>
      <c r="AU9" s="143"/>
    </row>
    <row r="10" spans="1:47" s="59" customFormat="1" ht="15.75" customHeight="1" x14ac:dyDescent="0.25">
      <c r="A10" s="49" t="s">
        <v>207</v>
      </c>
      <c r="B10" s="50" t="s">
        <v>15</v>
      </c>
      <c r="C10" s="166" t="s">
        <v>52</v>
      </c>
      <c r="D10" s="138">
        <v>1</v>
      </c>
      <c r="E10" s="6">
        <f t="shared" ref="E10:E14" si="0">IF(D10*4=0,"",D10*4)</f>
        <v>4</v>
      </c>
      <c r="F10" s="139">
        <v>1</v>
      </c>
      <c r="G10" s="6">
        <f t="shared" ref="G10:G51" si="1">IF(F10*4=0,"",F10*4)</f>
        <v>4</v>
      </c>
      <c r="H10" s="205">
        <v>2</v>
      </c>
      <c r="I10" s="133" t="s">
        <v>138</v>
      </c>
      <c r="J10" s="55"/>
      <c r="K10" s="6" t="str">
        <f t="shared" ref="K10:K51" si="2">IF(J10*4=0,"",J10*4)</f>
        <v/>
      </c>
      <c r="L10" s="54"/>
      <c r="M10" s="6" t="str">
        <f>IF(L10*4=0,"",L10*4)</f>
        <v/>
      </c>
      <c r="N10" s="54"/>
      <c r="O10" s="57"/>
      <c r="P10" s="54"/>
      <c r="Q10" s="6" t="str">
        <f t="shared" ref="Q10:Q51" si="3">IF(P10*4=0,"",P10*4)</f>
        <v/>
      </c>
      <c r="R10" s="54"/>
      <c r="S10" s="6" t="str">
        <f>IF(R10*4=0,"",R10*4)</f>
        <v/>
      </c>
      <c r="T10" s="54"/>
      <c r="U10" s="56"/>
      <c r="V10" s="55"/>
      <c r="W10" s="6" t="str">
        <f t="shared" ref="W10:W51" si="4">IF(V10*4=0,"",V10*4)</f>
        <v/>
      </c>
      <c r="X10" s="54"/>
      <c r="Y10" s="6" t="str">
        <f t="shared" ref="Y10:Y51" si="5">IF(X10*4=0,"",X10*4)</f>
        <v/>
      </c>
      <c r="Z10" s="54"/>
      <c r="AA10" s="57"/>
      <c r="AB10" s="54"/>
      <c r="AC10" s="6" t="str">
        <f t="shared" ref="AC10:AC51" si="6">IF(AB10*14=0,"",AB10*14)</f>
        <v/>
      </c>
      <c r="AD10" s="54"/>
      <c r="AE10" s="6" t="str">
        <f t="shared" ref="AE10:AE51" si="7">IF(AD10*14=0,"",AD10*14)</f>
        <v/>
      </c>
      <c r="AF10" s="54"/>
      <c r="AG10" s="56"/>
      <c r="AH10" s="55"/>
      <c r="AI10" s="6" t="str">
        <f t="shared" ref="AI10:AI51" si="8">IF(AH10*14=0,"",AH10*14)</f>
        <v/>
      </c>
      <c r="AJ10" s="54"/>
      <c r="AK10" s="6" t="str">
        <f t="shared" ref="AK10:AK51" si="9">IF(AJ10*14=0,"",AJ10*14)</f>
        <v/>
      </c>
      <c r="AL10" s="54"/>
      <c r="AM10" s="57"/>
      <c r="AN10" s="7">
        <f t="shared" ref="AN10" si="10">IF(D10+J10+P10+V10+AB10+AH10=0,"",D10+J10+P10+V10+AB10+AH10)</f>
        <v>1</v>
      </c>
      <c r="AO10" s="6">
        <f t="shared" ref="AO10" si="11">IF((D10+J10+P10+V10+AB10+AH10)*4=0,"",(D10+J10+P10+V10+AB10+AH10)*4)</f>
        <v>4</v>
      </c>
      <c r="AP10" s="8">
        <f t="shared" ref="AP10" si="12">IF(F10+L10+R10+X10+AD10+AJ10=0,"",F10+L10+R10+X10+AD10+AJ10)</f>
        <v>1</v>
      </c>
      <c r="AQ10" s="6">
        <f t="shared" ref="AQ10" si="13">IF((L10+F10+R10+X10+AD10+AJ10)*4=0,"",(L10+F10+R10+X10+AD10+AJ10)*4)</f>
        <v>4</v>
      </c>
      <c r="AR10" s="8">
        <f t="shared" ref="AR10" si="14">IF(N10+H10+T10+Z10+AF10+AL10=0,"",N10+H10+T10+Z10+AF10+AL10)</f>
        <v>2</v>
      </c>
      <c r="AS10" s="9">
        <f t="shared" ref="AS10" si="15">IF(D10+F10+L10+J10+P10+R10+V10+X10+AB10+AD10+AH10+AJ10=0,"",D10+F10+L10+J10+P10+R10+V10+X10+AB10+AD10+AH10+AJ10)</f>
        <v>2</v>
      </c>
      <c r="AT10" s="147" t="s">
        <v>165</v>
      </c>
      <c r="AU10" s="142" t="s">
        <v>91</v>
      </c>
    </row>
    <row r="11" spans="1:47" s="59" customFormat="1" ht="15.75" customHeight="1" x14ac:dyDescent="0.25">
      <c r="A11" s="49" t="s">
        <v>208</v>
      </c>
      <c r="B11" s="50" t="s">
        <v>15</v>
      </c>
      <c r="C11" s="166" t="s">
        <v>53</v>
      </c>
      <c r="D11" s="138">
        <v>2</v>
      </c>
      <c r="E11" s="178">
        <f t="shared" si="0"/>
        <v>8</v>
      </c>
      <c r="F11" s="54"/>
      <c r="G11" s="178" t="str">
        <f t="shared" si="1"/>
        <v/>
      </c>
      <c r="H11" s="181">
        <v>2</v>
      </c>
      <c r="I11" s="133" t="s">
        <v>15</v>
      </c>
      <c r="J11" s="55"/>
      <c r="K11" s="6" t="str">
        <f t="shared" si="2"/>
        <v/>
      </c>
      <c r="L11" s="54"/>
      <c r="M11" s="6" t="str">
        <f t="shared" ref="M11:M51" si="16">IF(L11*4=0,"",L11*4)</f>
        <v/>
      </c>
      <c r="N11" s="54"/>
      <c r="O11" s="57"/>
      <c r="P11" s="54"/>
      <c r="Q11" s="6" t="str">
        <f t="shared" si="3"/>
        <v/>
      </c>
      <c r="R11" s="54"/>
      <c r="S11" s="6" t="str">
        <f t="shared" ref="S11:S51" si="17">IF(R11*4=0,"",R11*4)</f>
        <v/>
      </c>
      <c r="T11" s="54"/>
      <c r="U11" s="56"/>
      <c r="V11" s="55"/>
      <c r="W11" s="6" t="str">
        <f t="shared" si="4"/>
        <v/>
      </c>
      <c r="X11" s="54"/>
      <c r="Y11" s="6" t="str">
        <f t="shared" si="5"/>
        <v/>
      </c>
      <c r="Z11" s="54"/>
      <c r="AA11" s="57"/>
      <c r="AB11" s="54"/>
      <c r="AC11" s="6" t="str">
        <f t="shared" si="6"/>
        <v/>
      </c>
      <c r="AD11" s="54"/>
      <c r="AE11" s="6" t="str">
        <f t="shared" si="7"/>
        <v/>
      </c>
      <c r="AF11" s="54"/>
      <c r="AG11" s="56"/>
      <c r="AH11" s="55"/>
      <c r="AI11" s="6" t="str">
        <f t="shared" si="8"/>
        <v/>
      </c>
      <c r="AJ11" s="54"/>
      <c r="AK11" s="6" t="str">
        <f t="shared" si="9"/>
        <v/>
      </c>
      <c r="AL11" s="54"/>
      <c r="AM11" s="57"/>
      <c r="AN11" s="7">
        <f t="shared" ref="AN11:AN51" si="18">IF(D11+J11+P11+V11+AB11+AH11=0,"",D11+J11+P11+V11+AB11+AH11)</f>
        <v>2</v>
      </c>
      <c r="AO11" s="6">
        <f t="shared" ref="AO11:AO51" si="19">IF((D11+J11+P11+V11+AB11+AH11)*4=0,"",(D11+J11+P11+V11+AB11+AH11)*4)</f>
        <v>8</v>
      </c>
      <c r="AP11" s="8" t="str">
        <f t="shared" ref="AP11:AP51" si="20">IF(F11+L11+R11+X11+AD11+AJ11=0,"",F11+L11+R11+X11+AD11+AJ11)</f>
        <v/>
      </c>
      <c r="AQ11" s="6" t="str">
        <f t="shared" ref="AQ11:AQ51" si="21">IF((L11+F11+R11+X11+AD11+AJ11)*4=0,"",(L11+F11+R11+X11+AD11+AJ11)*4)</f>
        <v/>
      </c>
      <c r="AR11" s="8">
        <f t="shared" ref="AR11:AR51" si="22">IF(N11+H11+T11+Z11+AF11+AL11=0,"",N11+H11+T11+Z11+AF11+AL11)</f>
        <v>2</v>
      </c>
      <c r="AS11" s="9">
        <f t="shared" ref="AS11:AS51" si="23">IF(D11+F11+L11+J11+P11+R11+V11+X11+AB11+AD11+AH11+AJ11=0,"",D11+F11+L11+J11+P11+R11+V11+X11+AB11+AD11+AH11+AJ11)</f>
        <v>2</v>
      </c>
      <c r="AT11" s="147" t="s">
        <v>119</v>
      </c>
      <c r="AU11" s="142" t="s">
        <v>92</v>
      </c>
    </row>
    <row r="12" spans="1:47" s="59" customFormat="1" ht="15.75" customHeight="1" x14ac:dyDescent="0.25">
      <c r="A12" s="49" t="s">
        <v>271</v>
      </c>
      <c r="B12" s="50" t="s">
        <v>15</v>
      </c>
      <c r="C12" s="166" t="s">
        <v>54</v>
      </c>
      <c r="D12" s="138">
        <v>1</v>
      </c>
      <c r="E12" s="178">
        <f t="shared" si="0"/>
        <v>4</v>
      </c>
      <c r="F12" s="54">
        <v>1</v>
      </c>
      <c r="G12" s="178">
        <f>IF(F12*4=0,"",F12*4)</f>
        <v>4</v>
      </c>
      <c r="H12" s="181">
        <v>3</v>
      </c>
      <c r="I12" s="133" t="s">
        <v>15</v>
      </c>
      <c r="J12" s="55"/>
      <c r="K12" s="6" t="str">
        <f t="shared" si="2"/>
        <v/>
      </c>
      <c r="L12" s="54"/>
      <c r="M12" s="178" t="str">
        <f t="shared" si="16"/>
        <v/>
      </c>
      <c r="N12" s="54"/>
      <c r="O12" s="57"/>
      <c r="P12" s="54"/>
      <c r="Q12" s="6" t="str">
        <f t="shared" si="3"/>
        <v/>
      </c>
      <c r="R12" s="54"/>
      <c r="S12" s="6" t="str">
        <f t="shared" si="17"/>
        <v/>
      </c>
      <c r="T12" s="54"/>
      <c r="U12" s="56"/>
      <c r="V12" s="55"/>
      <c r="W12" s="6" t="str">
        <f t="shared" si="4"/>
        <v/>
      </c>
      <c r="X12" s="54"/>
      <c r="Y12" s="6" t="str">
        <f t="shared" si="5"/>
        <v/>
      </c>
      <c r="Z12" s="54"/>
      <c r="AA12" s="57"/>
      <c r="AB12" s="54"/>
      <c r="AC12" s="6" t="str">
        <f t="shared" si="6"/>
        <v/>
      </c>
      <c r="AD12" s="54"/>
      <c r="AE12" s="6" t="str">
        <f t="shared" si="7"/>
        <v/>
      </c>
      <c r="AF12" s="54"/>
      <c r="AG12" s="56"/>
      <c r="AH12" s="55"/>
      <c r="AI12" s="6" t="str">
        <f t="shared" si="8"/>
        <v/>
      </c>
      <c r="AJ12" s="54"/>
      <c r="AK12" s="6" t="str">
        <f t="shared" si="9"/>
        <v/>
      </c>
      <c r="AL12" s="54"/>
      <c r="AM12" s="57"/>
      <c r="AN12" s="7">
        <f t="shared" si="18"/>
        <v>1</v>
      </c>
      <c r="AO12" s="6">
        <f t="shared" si="19"/>
        <v>4</v>
      </c>
      <c r="AP12" s="8">
        <f t="shared" si="20"/>
        <v>1</v>
      </c>
      <c r="AQ12" s="6">
        <f t="shared" si="21"/>
        <v>4</v>
      </c>
      <c r="AR12" s="8">
        <f t="shared" si="22"/>
        <v>3</v>
      </c>
      <c r="AS12" s="9">
        <f t="shared" si="23"/>
        <v>2</v>
      </c>
      <c r="AT12" s="147" t="s">
        <v>120</v>
      </c>
      <c r="AU12" s="142" t="s">
        <v>93</v>
      </c>
    </row>
    <row r="13" spans="1:47" s="59" customFormat="1" ht="15.75" customHeight="1" x14ac:dyDescent="0.25">
      <c r="A13" s="49" t="s">
        <v>209</v>
      </c>
      <c r="B13" s="50" t="s">
        <v>15</v>
      </c>
      <c r="C13" s="166" t="s">
        <v>55</v>
      </c>
      <c r="D13" s="138">
        <v>2</v>
      </c>
      <c r="E13" s="178">
        <f>IF(D13*4=0,"",D13*4)</f>
        <v>8</v>
      </c>
      <c r="F13" s="54">
        <v>1</v>
      </c>
      <c r="G13" s="178">
        <f t="shared" si="1"/>
        <v>4</v>
      </c>
      <c r="H13" s="181">
        <v>3</v>
      </c>
      <c r="I13" s="133" t="s">
        <v>15</v>
      </c>
      <c r="J13" s="55"/>
      <c r="K13" s="6" t="str">
        <f t="shared" si="2"/>
        <v/>
      </c>
      <c r="L13" s="54"/>
      <c r="M13" s="178" t="str">
        <f t="shared" si="16"/>
        <v/>
      </c>
      <c r="N13" s="54"/>
      <c r="O13" s="57"/>
      <c r="P13" s="54"/>
      <c r="Q13" s="6" t="str">
        <f t="shared" si="3"/>
        <v/>
      </c>
      <c r="R13" s="54"/>
      <c r="S13" s="6" t="str">
        <f t="shared" si="17"/>
        <v/>
      </c>
      <c r="T13" s="54"/>
      <c r="U13" s="56"/>
      <c r="V13" s="55"/>
      <c r="W13" s="6" t="str">
        <f t="shared" si="4"/>
        <v/>
      </c>
      <c r="X13" s="54"/>
      <c r="Y13" s="6" t="str">
        <f t="shared" si="5"/>
        <v/>
      </c>
      <c r="Z13" s="54"/>
      <c r="AA13" s="57"/>
      <c r="AB13" s="54"/>
      <c r="AC13" s="6" t="str">
        <f t="shared" si="6"/>
        <v/>
      </c>
      <c r="AD13" s="54"/>
      <c r="AE13" s="6" t="str">
        <f t="shared" si="7"/>
        <v/>
      </c>
      <c r="AF13" s="54"/>
      <c r="AG13" s="56"/>
      <c r="AH13" s="55"/>
      <c r="AI13" s="6" t="str">
        <f t="shared" si="8"/>
        <v/>
      </c>
      <c r="AJ13" s="54"/>
      <c r="AK13" s="6" t="str">
        <f t="shared" si="9"/>
        <v/>
      </c>
      <c r="AL13" s="54"/>
      <c r="AM13" s="57"/>
      <c r="AN13" s="7">
        <f t="shared" si="18"/>
        <v>2</v>
      </c>
      <c r="AO13" s="6">
        <f t="shared" si="19"/>
        <v>8</v>
      </c>
      <c r="AP13" s="8">
        <f t="shared" si="20"/>
        <v>1</v>
      </c>
      <c r="AQ13" s="6">
        <f t="shared" si="21"/>
        <v>4</v>
      </c>
      <c r="AR13" s="8">
        <f t="shared" si="22"/>
        <v>3</v>
      </c>
      <c r="AS13" s="9">
        <f t="shared" si="23"/>
        <v>3</v>
      </c>
      <c r="AT13" s="147" t="s">
        <v>121</v>
      </c>
      <c r="AU13" s="142" t="s">
        <v>94</v>
      </c>
    </row>
    <row r="14" spans="1:47" s="59" customFormat="1" ht="15.75" customHeight="1" x14ac:dyDescent="0.25">
      <c r="A14" s="49" t="s">
        <v>210</v>
      </c>
      <c r="B14" s="50" t="s">
        <v>15</v>
      </c>
      <c r="C14" s="166" t="s">
        <v>258</v>
      </c>
      <c r="D14" s="138"/>
      <c r="E14" s="178" t="str">
        <f t="shared" si="0"/>
        <v/>
      </c>
      <c r="F14" s="54">
        <v>2</v>
      </c>
      <c r="G14" s="178">
        <f t="shared" si="1"/>
        <v>8</v>
      </c>
      <c r="H14" s="181">
        <v>2</v>
      </c>
      <c r="I14" s="199" t="s">
        <v>72</v>
      </c>
      <c r="J14" s="55"/>
      <c r="K14" s="6" t="str">
        <f t="shared" si="2"/>
        <v/>
      </c>
      <c r="L14" s="54"/>
      <c r="M14" s="178" t="str">
        <f t="shared" si="16"/>
        <v/>
      </c>
      <c r="N14" s="54"/>
      <c r="O14" s="57"/>
      <c r="P14" s="54"/>
      <c r="Q14" s="6" t="str">
        <f t="shared" si="3"/>
        <v/>
      </c>
      <c r="R14" s="54"/>
      <c r="S14" s="6" t="str">
        <f t="shared" si="17"/>
        <v/>
      </c>
      <c r="T14" s="54"/>
      <c r="U14" s="56"/>
      <c r="V14" s="55"/>
      <c r="W14" s="6" t="str">
        <f t="shared" si="4"/>
        <v/>
      </c>
      <c r="X14" s="54"/>
      <c r="Y14" s="6" t="str">
        <f t="shared" si="5"/>
        <v/>
      </c>
      <c r="Z14" s="54"/>
      <c r="AA14" s="57"/>
      <c r="AB14" s="54"/>
      <c r="AC14" s="6" t="str">
        <f t="shared" si="6"/>
        <v/>
      </c>
      <c r="AD14" s="54"/>
      <c r="AE14" s="6" t="str">
        <f t="shared" si="7"/>
        <v/>
      </c>
      <c r="AF14" s="54"/>
      <c r="AG14" s="56"/>
      <c r="AH14" s="55"/>
      <c r="AI14" s="6" t="str">
        <f t="shared" si="8"/>
        <v/>
      </c>
      <c r="AJ14" s="54"/>
      <c r="AK14" s="6" t="str">
        <f t="shared" si="9"/>
        <v/>
      </c>
      <c r="AL14" s="54"/>
      <c r="AM14" s="57"/>
      <c r="AN14" s="7" t="str">
        <f t="shared" si="18"/>
        <v/>
      </c>
      <c r="AO14" s="6" t="str">
        <f t="shared" si="19"/>
        <v/>
      </c>
      <c r="AP14" s="8">
        <f t="shared" si="20"/>
        <v>2</v>
      </c>
      <c r="AQ14" s="6">
        <f t="shared" si="21"/>
        <v>8</v>
      </c>
      <c r="AR14" s="8">
        <f t="shared" si="22"/>
        <v>2</v>
      </c>
      <c r="AS14" s="9">
        <f t="shared" si="23"/>
        <v>2</v>
      </c>
      <c r="AT14" s="147" t="s">
        <v>124</v>
      </c>
      <c r="AU14" s="142" t="s">
        <v>136</v>
      </c>
    </row>
    <row r="15" spans="1:47" s="59" customFormat="1" ht="15.75" customHeight="1" x14ac:dyDescent="0.25">
      <c r="A15" s="49" t="s">
        <v>211</v>
      </c>
      <c r="B15" s="50" t="s">
        <v>15</v>
      </c>
      <c r="C15" s="166" t="s">
        <v>56</v>
      </c>
      <c r="D15" s="138"/>
      <c r="E15" s="178" t="str">
        <f t="shared" ref="E15:E51" si="24">IF(D15*4=0,"",D15*4)</f>
        <v/>
      </c>
      <c r="F15" s="100"/>
      <c r="G15" s="178" t="str">
        <f t="shared" si="1"/>
        <v/>
      </c>
      <c r="H15" s="100"/>
      <c r="I15" s="101"/>
      <c r="J15" s="55"/>
      <c r="K15" s="6" t="str">
        <f t="shared" si="2"/>
        <v/>
      </c>
      <c r="L15" s="135">
        <v>2</v>
      </c>
      <c r="M15" s="178">
        <f t="shared" si="16"/>
        <v>8</v>
      </c>
      <c r="N15" s="173">
        <v>2</v>
      </c>
      <c r="O15" s="174" t="s">
        <v>138</v>
      </c>
      <c r="P15" s="54"/>
      <c r="Q15" s="6" t="str">
        <f t="shared" si="3"/>
        <v/>
      </c>
      <c r="R15" s="54"/>
      <c r="S15" s="6" t="str">
        <f t="shared" si="17"/>
        <v/>
      </c>
      <c r="T15" s="54"/>
      <c r="U15" s="56"/>
      <c r="V15" s="55"/>
      <c r="W15" s="6" t="str">
        <f t="shared" si="4"/>
        <v/>
      </c>
      <c r="X15" s="54"/>
      <c r="Y15" s="6" t="str">
        <f t="shared" si="5"/>
        <v/>
      </c>
      <c r="Z15" s="54"/>
      <c r="AA15" s="57"/>
      <c r="AB15" s="54"/>
      <c r="AC15" s="6" t="str">
        <f t="shared" si="6"/>
        <v/>
      </c>
      <c r="AD15" s="54"/>
      <c r="AE15" s="6" t="str">
        <f t="shared" si="7"/>
        <v/>
      </c>
      <c r="AF15" s="54"/>
      <c r="AG15" s="56"/>
      <c r="AH15" s="55"/>
      <c r="AI15" s="6" t="str">
        <f t="shared" si="8"/>
        <v/>
      </c>
      <c r="AJ15" s="54"/>
      <c r="AK15" s="6" t="str">
        <f t="shared" si="9"/>
        <v/>
      </c>
      <c r="AL15" s="54"/>
      <c r="AM15" s="57"/>
      <c r="AN15" s="7" t="str">
        <f t="shared" si="18"/>
        <v/>
      </c>
      <c r="AO15" s="6" t="str">
        <f t="shared" si="19"/>
        <v/>
      </c>
      <c r="AP15" s="8">
        <f t="shared" si="20"/>
        <v>2</v>
      </c>
      <c r="AQ15" s="6">
        <f t="shared" si="21"/>
        <v>8</v>
      </c>
      <c r="AR15" s="8">
        <f t="shared" si="22"/>
        <v>2</v>
      </c>
      <c r="AS15" s="9">
        <f t="shared" si="23"/>
        <v>2</v>
      </c>
      <c r="AT15" s="147" t="s">
        <v>122</v>
      </c>
      <c r="AU15" s="142" t="s">
        <v>95</v>
      </c>
    </row>
    <row r="16" spans="1:47" s="59" customFormat="1" ht="15.75" customHeight="1" x14ac:dyDescent="0.25">
      <c r="A16" s="49" t="s">
        <v>264</v>
      </c>
      <c r="B16" s="50" t="s">
        <v>15</v>
      </c>
      <c r="C16" s="166" t="s">
        <v>57</v>
      </c>
      <c r="D16" s="138"/>
      <c r="E16" s="178" t="str">
        <f t="shared" si="24"/>
        <v/>
      </c>
      <c r="F16" s="100"/>
      <c r="G16" s="6" t="str">
        <f t="shared" si="1"/>
        <v/>
      </c>
      <c r="H16" s="100"/>
      <c r="I16" s="101"/>
      <c r="J16" s="55">
        <v>1</v>
      </c>
      <c r="K16" s="6">
        <f t="shared" si="2"/>
        <v>4</v>
      </c>
      <c r="L16" s="135">
        <v>1</v>
      </c>
      <c r="M16" s="178">
        <f t="shared" si="16"/>
        <v>4</v>
      </c>
      <c r="N16" s="173">
        <v>2</v>
      </c>
      <c r="O16" s="174" t="s">
        <v>15</v>
      </c>
      <c r="P16" s="54"/>
      <c r="Q16" s="6" t="str">
        <f t="shared" si="3"/>
        <v/>
      </c>
      <c r="R16" s="54"/>
      <c r="S16" s="6" t="str">
        <f t="shared" si="17"/>
        <v/>
      </c>
      <c r="T16" s="54"/>
      <c r="U16" s="56"/>
      <c r="V16" s="55"/>
      <c r="W16" s="6" t="str">
        <f t="shared" si="4"/>
        <v/>
      </c>
      <c r="X16" s="54"/>
      <c r="Y16" s="6" t="str">
        <f t="shared" si="5"/>
        <v/>
      </c>
      <c r="Z16" s="54"/>
      <c r="AA16" s="57"/>
      <c r="AB16" s="54"/>
      <c r="AC16" s="6" t="str">
        <f t="shared" si="6"/>
        <v/>
      </c>
      <c r="AD16" s="54"/>
      <c r="AE16" s="6" t="str">
        <f t="shared" si="7"/>
        <v/>
      </c>
      <c r="AF16" s="54"/>
      <c r="AG16" s="56"/>
      <c r="AH16" s="55"/>
      <c r="AI16" s="6" t="str">
        <f t="shared" si="8"/>
        <v/>
      </c>
      <c r="AJ16" s="54"/>
      <c r="AK16" s="6" t="str">
        <f t="shared" si="9"/>
        <v/>
      </c>
      <c r="AL16" s="54"/>
      <c r="AM16" s="57"/>
      <c r="AN16" s="7">
        <f t="shared" si="18"/>
        <v>1</v>
      </c>
      <c r="AO16" s="6">
        <f t="shared" si="19"/>
        <v>4</v>
      </c>
      <c r="AP16" s="8">
        <f t="shared" si="20"/>
        <v>1</v>
      </c>
      <c r="AQ16" s="6">
        <f t="shared" si="21"/>
        <v>4</v>
      </c>
      <c r="AR16" s="8">
        <f t="shared" si="22"/>
        <v>2</v>
      </c>
      <c r="AS16" s="9">
        <f t="shared" si="23"/>
        <v>2</v>
      </c>
      <c r="AT16" s="147" t="s">
        <v>118</v>
      </c>
      <c r="AU16" s="142" t="s">
        <v>91</v>
      </c>
    </row>
    <row r="17" spans="1:47" s="59" customFormat="1" ht="15.75" customHeight="1" x14ac:dyDescent="0.25">
      <c r="A17" s="49" t="s">
        <v>212</v>
      </c>
      <c r="B17" s="179" t="s">
        <v>15</v>
      </c>
      <c r="C17" s="166" t="s">
        <v>58</v>
      </c>
      <c r="D17" s="138"/>
      <c r="E17" s="178" t="str">
        <f t="shared" si="24"/>
        <v/>
      </c>
      <c r="F17" s="100"/>
      <c r="G17" s="6" t="str">
        <f t="shared" si="1"/>
        <v/>
      </c>
      <c r="H17" s="100"/>
      <c r="I17" s="101"/>
      <c r="J17" s="55">
        <v>1</v>
      </c>
      <c r="K17" s="6">
        <f t="shared" si="2"/>
        <v>4</v>
      </c>
      <c r="L17" s="135">
        <v>1</v>
      </c>
      <c r="M17" s="178">
        <f t="shared" si="16"/>
        <v>4</v>
      </c>
      <c r="N17" s="173">
        <v>3</v>
      </c>
      <c r="O17" s="174" t="s">
        <v>59</v>
      </c>
      <c r="P17" s="54"/>
      <c r="Q17" s="6" t="str">
        <f t="shared" si="3"/>
        <v/>
      </c>
      <c r="R17" s="54"/>
      <c r="S17" s="6" t="str">
        <f t="shared" si="17"/>
        <v/>
      </c>
      <c r="T17" s="54"/>
      <c r="U17" s="56"/>
      <c r="V17" s="55"/>
      <c r="W17" s="6" t="str">
        <f t="shared" si="4"/>
        <v/>
      </c>
      <c r="X17" s="54"/>
      <c r="Y17" s="6" t="str">
        <f t="shared" si="5"/>
        <v/>
      </c>
      <c r="Z17" s="54"/>
      <c r="AA17" s="57"/>
      <c r="AB17" s="54"/>
      <c r="AC17" s="6" t="str">
        <f t="shared" si="6"/>
        <v/>
      </c>
      <c r="AD17" s="54"/>
      <c r="AE17" s="6" t="str">
        <f t="shared" si="7"/>
        <v/>
      </c>
      <c r="AF17" s="54"/>
      <c r="AG17" s="56"/>
      <c r="AH17" s="55"/>
      <c r="AI17" s="6" t="str">
        <f t="shared" si="8"/>
        <v/>
      </c>
      <c r="AJ17" s="54"/>
      <c r="AK17" s="6" t="str">
        <f t="shared" si="9"/>
        <v/>
      </c>
      <c r="AL17" s="54"/>
      <c r="AM17" s="57"/>
      <c r="AN17" s="7">
        <f t="shared" si="18"/>
        <v>1</v>
      </c>
      <c r="AO17" s="6">
        <f t="shared" si="19"/>
        <v>4</v>
      </c>
      <c r="AP17" s="8">
        <f t="shared" si="20"/>
        <v>1</v>
      </c>
      <c r="AQ17" s="6">
        <f t="shared" si="21"/>
        <v>4</v>
      </c>
      <c r="AR17" s="8">
        <f t="shared" si="22"/>
        <v>3</v>
      </c>
      <c r="AS17" s="9">
        <f t="shared" si="23"/>
        <v>2</v>
      </c>
      <c r="AT17" s="147" t="s">
        <v>117</v>
      </c>
      <c r="AU17" s="142" t="s">
        <v>96</v>
      </c>
    </row>
    <row r="18" spans="1:47" s="59" customFormat="1" ht="15.75" customHeight="1" x14ac:dyDescent="0.25">
      <c r="A18" s="171" t="s">
        <v>261</v>
      </c>
      <c r="B18" s="180" t="s">
        <v>15</v>
      </c>
      <c r="C18" s="166" t="s">
        <v>262</v>
      </c>
      <c r="D18" s="138"/>
      <c r="E18" s="178" t="str">
        <f t="shared" si="24"/>
        <v/>
      </c>
      <c r="F18" s="100"/>
      <c r="G18" s="6" t="str">
        <f t="shared" si="1"/>
        <v/>
      </c>
      <c r="H18" s="100"/>
      <c r="I18" s="101"/>
      <c r="J18" s="55">
        <v>1</v>
      </c>
      <c r="K18" s="6">
        <f t="shared" si="2"/>
        <v>4</v>
      </c>
      <c r="L18" s="135">
        <v>1</v>
      </c>
      <c r="M18" s="178">
        <f t="shared" si="16"/>
        <v>4</v>
      </c>
      <c r="N18" s="175">
        <v>3</v>
      </c>
      <c r="O18" s="174" t="s">
        <v>135</v>
      </c>
      <c r="P18" s="54"/>
      <c r="Q18" s="6" t="str">
        <f t="shared" si="3"/>
        <v/>
      </c>
      <c r="R18" s="54"/>
      <c r="S18" s="6" t="str">
        <f t="shared" si="17"/>
        <v/>
      </c>
      <c r="T18" s="54"/>
      <c r="U18" s="56"/>
      <c r="V18" s="55"/>
      <c r="W18" s="6" t="str">
        <f t="shared" si="4"/>
        <v/>
      </c>
      <c r="X18" s="54"/>
      <c r="Y18" s="6" t="str">
        <f t="shared" si="5"/>
        <v/>
      </c>
      <c r="Z18" s="54"/>
      <c r="AA18" s="57"/>
      <c r="AB18" s="54"/>
      <c r="AC18" s="6" t="str">
        <f t="shared" si="6"/>
        <v/>
      </c>
      <c r="AD18" s="54"/>
      <c r="AE18" s="6" t="str">
        <f t="shared" si="7"/>
        <v/>
      </c>
      <c r="AF18" s="54"/>
      <c r="AG18" s="56"/>
      <c r="AH18" s="55"/>
      <c r="AI18" s="6" t="str">
        <f t="shared" si="8"/>
        <v/>
      </c>
      <c r="AJ18" s="54"/>
      <c r="AK18" s="6" t="str">
        <f t="shared" si="9"/>
        <v/>
      </c>
      <c r="AL18" s="54"/>
      <c r="AM18" s="57"/>
      <c r="AN18" s="7">
        <f t="shared" si="18"/>
        <v>1</v>
      </c>
      <c r="AO18" s="6">
        <f t="shared" si="19"/>
        <v>4</v>
      </c>
      <c r="AP18" s="8">
        <f t="shared" si="20"/>
        <v>1</v>
      </c>
      <c r="AQ18" s="6">
        <f t="shared" si="21"/>
        <v>4</v>
      </c>
      <c r="AR18" s="8">
        <f t="shared" si="22"/>
        <v>3</v>
      </c>
      <c r="AS18" s="9">
        <f t="shared" si="23"/>
        <v>2</v>
      </c>
      <c r="AT18" s="147" t="s">
        <v>123</v>
      </c>
      <c r="AU18" s="142" t="s">
        <v>97</v>
      </c>
    </row>
    <row r="19" spans="1:47" ht="15.75" customHeight="1" x14ac:dyDescent="0.25">
      <c r="A19" s="49" t="s">
        <v>213</v>
      </c>
      <c r="B19" s="179" t="s">
        <v>15</v>
      </c>
      <c r="C19" s="169" t="s">
        <v>60</v>
      </c>
      <c r="D19" s="138"/>
      <c r="E19" s="178" t="str">
        <f t="shared" si="24"/>
        <v/>
      </c>
      <c r="F19" s="100">
        <v>2</v>
      </c>
      <c r="G19" s="6">
        <f t="shared" si="1"/>
        <v>8</v>
      </c>
      <c r="H19" s="181">
        <v>3</v>
      </c>
      <c r="I19" s="133" t="s">
        <v>135</v>
      </c>
      <c r="J19" s="55"/>
      <c r="K19" s="6" t="str">
        <f t="shared" si="2"/>
        <v/>
      </c>
      <c r="L19" s="54"/>
      <c r="M19" s="6" t="str">
        <f t="shared" si="16"/>
        <v/>
      </c>
      <c r="N19" s="176"/>
      <c r="O19" s="177"/>
      <c r="P19" s="54"/>
      <c r="Q19" s="6" t="str">
        <f t="shared" si="3"/>
        <v/>
      </c>
      <c r="R19" s="54"/>
      <c r="S19" s="6" t="str">
        <f t="shared" si="17"/>
        <v/>
      </c>
      <c r="T19" s="54"/>
      <c r="U19" s="56"/>
      <c r="V19" s="55"/>
      <c r="W19" s="6" t="str">
        <f t="shared" si="4"/>
        <v/>
      </c>
      <c r="X19" s="54"/>
      <c r="Y19" s="6" t="str">
        <f t="shared" si="5"/>
        <v/>
      </c>
      <c r="Z19" s="54"/>
      <c r="AA19" s="57"/>
      <c r="AB19" s="54"/>
      <c r="AC19" s="6" t="str">
        <f t="shared" si="6"/>
        <v/>
      </c>
      <c r="AD19" s="54"/>
      <c r="AE19" s="6" t="str">
        <f t="shared" si="7"/>
        <v/>
      </c>
      <c r="AF19" s="54"/>
      <c r="AG19" s="56"/>
      <c r="AH19" s="55"/>
      <c r="AI19" s="6" t="str">
        <f t="shared" si="8"/>
        <v/>
      </c>
      <c r="AJ19" s="54"/>
      <c r="AK19" s="6" t="str">
        <f t="shared" si="9"/>
        <v/>
      </c>
      <c r="AL19" s="54"/>
      <c r="AM19" s="57"/>
      <c r="AN19" s="7" t="str">
        <f t="shared" si="18"/>
        <v/>
      </c>
      <c r="AO19" s="6" t="str">
        <f t="shared" si="19"/>
        <v/>
      </c>
      <c r="AP19" s="8">
        <f t="shared" si="20"/>
        <v>2</v>
      </c>
      <c r="AQ19" s="6">
        <f t="shared" si="21"/>
        <v>8</v>
      </c>
      <c r="AR19" s="8">
        <f t="shared" si="22"/>
        <v>3</v>
      </c>
      <c r="AS19" s="9">
        <f t="shared" si="23"/>
        <v>2</v>
      </c>
      <c r="AT19" s="147" t="s">
        <v>117</v>
      </c>
      <c r="AU19" s="142" t="s">
        <v>98</v>
      </c>
    </row>
    <row r="20" spans="1:47" ht="15.75" customHeight="1" x14ac:dyDescent="0.25">
      <c r="A20" s="49" t="s">
        <v>214</v>
      </c>
      <c r="B20" s="179" t="s">
        <v>15</v>
      </c>
      <c r="C20" s="169" t="s">
        <v>61</v>
      </c>
      <c r="D20" s="138">
        <v>2</v>
      </c>
      <c r="E20" s="178">
        <f t="shared" si="24"/>
        <v>8</v>
      </c>
      <c r="F20" s="100"/>
      <c r="G20" s="6" t="str">
        <f t="shared" si="1"/>
        <v/>
      </c>
      <c r="H20" s="181">
        <v>2</v>
      </c>
      <c r="I20" s="133" t="s">
        <v>15</v>
      </c>
      <c r="J20" s="55"/>
      <c r="K20" s="6" t="str">
        <f t="shared" si="2"/>
        <v/>
      </c>
      <c r="L20" s="54"/>
      <c r="M20" s="6" t="str">
        <f t="shared" si="16"/>
        <v/>
      </c>
      <c r="N20" s="176"/>
      <c r="O20" s="177"/>
      <c r="P20" s="54"/>
      <c r="Q20" s="6" t="str">
        <f t="shared" si="3"/>
        <v/>
      </c>
      <c r="R20" s="54"/>
      <c r="S20" s="6" t="str">
        <f t="shared" si="17"/>
        <v/>
      </c>
      <c r="T20" s="54"/>
      <c r="U20" s="56"/>
      <c r="V20" s="55"/>
      <c r="W20" s="6" t="str">
        <f t="shared" si="4"/>
        <v/>
      </c>
      <c r="X20" s="54"/>
      <c r="Y20" s="6" t="str">
        <f t="shared" si="5"/>
        <v/>
      </c>
      <c r="Z20" s="54"/>
      <c r="AA20" s="57"/>
      <c r="AB20" s="54"/>
      <c r="AC20" s="6" t="str">
        <f t="shared" si="6"/>
        <v/>
      </c>
      <c r="AD20" s="54"/>
      <c r="AE20" s="6" t="str">
        <f t="shared" si="7"/>
        <v/>
      </c>
      <c r="AF20" s="54"/>
      <c r="AG20" s="56"/>
      <c r="AH20" s="55"/>
      <c r="AI20" s="6" t="str">
        <f t="shared" si="8"/>
        <v/>
      </c>
      <c r="AJ20" s="54"/>
      <c r="AK20" s="6" t="str">
        <f t="shared" si="9"/>
        <v/>
      </c>
      <c r="AL20" s="54"/>
      <c r="AM20" s="57"/>
      <c r="AN20" s="7">
        <f t="shared" si="18"/>
        <v>2</v>
      </c>
      <c r="AO20" s="6">
        <f t="shared" si="19"/>
        <v>8</v>
      </c>
      <c r="AP20" s="8" t="str">
        <f t="shared" si="20"/>
        <v/>
      </c>
      <c r="AQ20" s="6" t="str">
        <f t="shared" si="21"/>
        <v/>
      </c>
      <c r="AR20" s="8">
        <f t="shared" si="22"/>
        <v>2</v>
      </c>
      <c r="AS20" s="9">
        <f t="shared" si="23"/>
        <v>2</v>
      </c>
      <c r="AT20" s="147" t="s">
        <v>124</v>
      </c>
      <c r="AU20" s="142" t="s">
        <v>99</v>
      </c>
    </row>
    <row r="21" spans="1:47" ht="15.75" customHeight="1" x14ac:dyDescent="0.25">
      <c r="A21" s="49" t="s">
        <v>215</v>
      </c>
      <c r="B21" s="179" t="s">
        <v>15</v>
      </c>
      <c r="C21" s="169" t="s">
        <v>62</v>
      </c>
      <c r="D21" s="138">
        <v>2</v>
      </c>
      <c r="E21" s="178">
        <f t="shared" si="24"/>
        <v>8</v>
      </c>
      <c r="F21" s="100"/>
      <c r="G21" s="178" t="str">
        <f t="shared" si="1"/>
        <v/>
      </c>
      <c r="H21" s="100">
        <v>2</v>
      </c>
      <c r="I21" s="101" t="s">
        <v>15</v>
      </c>
      <c r="J21" s="55"/>
      <c r="K21" s="6" t="str">
        <f t="shared" si="2"/>
        <v/>
      </c>
      <c r="L21" s="54"/>
      <c r="M21" s="6" t="str">
        <f t="shared" si="16"/>
        <v/>
      </c>
      <c r="N21" s="54"/>
      <c r="O21" s="57"/>
      <c r="P21" s="54"/>
      <c r="Q21" s="6" t="str">
        <f t="shared" si="3"/>
        <v/>
      </c>
      <c r="R21" s="54"/>
      <c r="S21" s="6" t="str">
        <f t="shared" si="17"/>
        <v/>
      </c>
      <c r="T21" s="54"/>
      <c r="U21" s="56"/>
      <c r="V21" s="55"/>
      <c r="W21" s="6" t="str">
        <f t="shared" si="4"/>
        <v/>
      </c>
      <c r="X21" s="54"/>
      <c r="Y21" s="6" t="str">
        <f t="shared" si="5"/>
        <v/>
      </c>
      <c r="Z21" s="54"/>
      <c r="AA21" s="57"/>
      <c r="AB21" s="54"/>
      <c r="AC21" s="6" t="str">
        <f t="shared" si="6"/>
        <v/>
      </c>
      <c r="AD21" s="54"/>
      <c r="AE21" s="6" t="str">
        <f t="shared" si="7"/>
        <v/>
      </c>
      <c r="AF21" s="54"/>
      <c r="AG21" s="56"/>
      <c r="AH21" s="55"/>
      <c r="AI21" s="6" t="str">
        <f t="shared" si="8"/>
        <v/>
      </c>
      <c r="AJ21" s="54"/>
      <c r="AK21" s="6" t="str">
        <f t="shared" si="9"/>
        <v/>
      </c>
      <c r="AL21" s="54"/>
      <c r="AM21" s="57"/>
      <c r="AN21" s="7">
        <f t="shared" si="18"/>
        <v>2</v>
      </c>
      <c r="AO21" s="6">
        <f t="shared" si="19"/>
        <v>8</v>
      </c>
      <c r="AP21" s="8" t="str">
        <f t="shared" si="20"/>
        <v/>
      </c>
      <c r="AQ21" s="6" t="str">
        <f t="shared" si="21"/>
        <v/>
      </c>
      <c r="AR21" s="8">
        <f t="shared" si="22"/>
        <v>2</v>
      </c>
      <c r="AS21" s="9">
        <f t="shared" si="23"/>
        <v>2</v>
      </c>
      <c r="AT21" s="147" t="s">
        <v>273</v>
      </c>
      <c r="AU21" s="142" t="s">
        <v>100</v>
      </c>
    </row>
    <row r="22" spans="1:47" ht="15.75" customHeight="1" x14ac:dyDescent="0.25">
      <c r="A22" s="49" t="s">
        <v>251</v>
      </c>
      <c r="B22" s="179" t="s">
        <v>15</v>
      </c>
      <c r="C22" s="169" t="s">
        <v>63</v>
      </c>
      <c r="D22" s="138">
        <v>2</v>
      </c>
      <c r="E22" s="6">
        <f t="shared" si="24"/>
        <v>8</v>
      </c>
      <c r="F22" s="100"/>
      <c r="G22" s="6" t="str">
        <f t="shared" si="1"/>
        <v/>
      </c>
      <c r="H22" s="181">
        <v>2</v>
      </c>
      <c r="I22" s="133" t="s">
        <v>15</v>
      </c>
      <c r="J22" s="55"/>
      <c r="K22" s="6" t="str">
        <f t="shared" si="2"/>
        <v/>
      </c>
      <c r="L22" s="54"/>
      <c r="M22" s="6" t="str">
        <f t="shared" si="16"/>
        <v/>
      </c>
      <c r="N22" s="54"/>
      <c r="O22" s="57"/>
      <c r="P22" s="54"/>
      <c r="Q22" s="6" t="str">
        <f t="shared" si="3"/>
        <v/>
      </c>
      <c r="R22" s="54"/>
      <c r="S22" s="6" t="str">
        <f t="shared" si="17"/>
        <v/>
      </c>
      <c r="T22" s="54"/>
      <c r="U22" s="56"/>
      <c r="V22" s="55"/>
      <c r="W22" s="6" t="str">
        <f t="shared" si="4"/>
        <v/>
      </c>
      <c r="X22" s="54"/>
      <c r="Y22" s="6" t="str">
        <f t="shared" si="5"/>
        <v/>
      </c>
      <c r="Z22" s="54"/>
      <c r="AA22" s="57"/>
      <c r="AB22" s="54"/>
      <c r="AC22" s="6" t="str">
        <f t="shared" si="6"/>
        <v/>
      </c>
      <c r="AD22" s="54"/>
      <c r="AE22" s="6" t="str">
        <f t="shared" si="7"/>
        <v/>
      </c>
      <c r="AF22" s="54"/>
      <c r="AG22" s="56"/>
      <c r="AH22" s="55"/>
      <c r="AI22" s="6" t="str">
        <f t="shared" si="8"/>
        <v/>
      </c>
      <c r="AJ22" s="54"/>
      <c r="AK22" s="6" t="str">
        <f t="shared" si="9"/>
        <v/>
      </c>
      <c r="AL22" s="54"/>
      <c r="AM22" s="57"/>
      <c r="AN22" s="7">
        <f t="shared" si="18"/>
        <v>2</v>
      </c>
      <c r="AO22" s="6">
        <f t="shared" si="19"/>
        <v>8</v>
      </c>
      <c r="AP22" s="8" t="str">
        <f t="shared" si="20"/>
        <v/>
      </c>
      <c r="AQ22" s="6" t="str">
        <f t="shared" si="21"/>
        <v/>
      </c>
      <c r="AR22" s="8">
        <f t="shared" si="22"/>
        <v>2</v>
      </c>
      <c r="AS22" s="9">
        <f t="shared" si="23"/>
        <v>2</v>
      </c>
      <c r="AT22" s="147" t="s">
        <v>148</v>
      </c>
      <c r="AU22" s="142" t="s">
        <v>179</v>
      </c>
    </row>
    <row r="23" spans="1:47" ht="15.75" customHeight="1" x14ac:dyDescent="0.25">
      <c r="A23" s="49" t="s">
        <v>216</v>
      </c>
      <c r="B23" s="179" t="s">
        <v>15</v>
      </c>
      <c r="C23" s="169" t="s">
        <v>176</v>
      </c>
      <c r="D23" s="138">
        <v>2</v>
      </c>
      <c r="E23" s="6">
        <f t="shared" si="24"/>
        <v>8</v>
      </c>
      <c r="F23" s="100"/>
      <c r="G23" s="6" t="str">
        <f t="shared" si="1"/>
        <v/>
      </c>
      <c r="H23" s="181">
        <v>2</v>
      </c>
      <c r="I23" s="133" t="s">
        <v>72</v>
      </c>
      <c r="J23" s="55"/>
      <c r="K23" s="178" t="str">
        <f t="shared" si="2"/>
        <v/>
      </c>
      <c r="L23" s="54"/>
      <c r="M23" s="6" t="str">
        <f t="shared" si="16"/>
        <v/>
      </c>
      <c r="N23" s="54"/>
      <c r="O23" s="57"/>
      <c r="P23" s="54"/>
      <c r="Q23" s="6" t="str">
        <f t="shared" si="3"/>
        <v/>
      </c>
      <c r="R23" s="54"/>
      <c r="S23" s="6" t="str">
        <f t="shared" si="17"/>
        <v/>
      </c>
      <c r="T23" s="54"/>
      <c r="U23" s="56"/>
      <c r="V23" s="55"/>
      <c r="W23" s="6" t="str">
        <f t="shared" si="4"/>
        <v/>
      </c>
      <c r="X23" s="54"/>
      <c r="Y23" s="6" t="str">
        <f t="shared" si="5"/>
        <v/>
      </c>
      <c r="Z23" s="54"/>
      <c r="AA23" s="57"/>
      <c r="AB23" s="54"/>
      <c r="AC23" s="6" t="str">
        <f t="shared" si="6"/>
        <v/>
      </c>
      <c r="AD23" s="54"/>
      <c r="AE23" s="6" t="str">
        <f t="shared" si="7"/>
        <v/>
      </c>
      <c r="AF23" s="54"/>
      <c r="AG23" s="56"/>
      <c r="AH23" s="55"/>
      <c r="AI23" s="6" t="str">
        <f t="shared" si="8"/>
        <v/>
      </c>
      <c r="AJ23" s="54"/>
      <c r="AK23" s="6" t="str">
        <f t="shared" si="9"/>
        <v/>
      </c>
      <c r="AL23" s="54"/>
      <c r="AM23" s="57"/>
      <c r="AN23" s="7">
        <f t="shared" si="18"/>
        <v>2</v>
      </c>
      <c r="AO23" s="6">
        <f t="shared" si="19"/>
        <v>8</v>
      </c>
      <c r="AP23" s="8" t="str">
        <f t="shared" si="20"/>
        <v/>
      </c>
      <c r="AQ23" s="6" t="str">
        <f t="shared" si="21"/>
        <v/>
      </c>
      <c r="AR23" s="8">
        <f t="shared" si="22"/>
        <v>2</v>
      </c>
      <c r="AS23" s="9">
        <f t="shared" si="23"/>
        <v>2</v>
      </c>
      <c r="AT23" s="147" t="s">
        <v>131</v>
      </c>
      <c r="AU23" s="142" t="s">
        <v>101</v>
      </c>
    </row>
    <row r="24" spans="1:47" ht="15.75" customHeight="1" x14ac:dyDescent="0.25">
      <c r="A24" s="49" t="s">
        <v>217</v>
      </c>
      <c r="B24" s="179" t="s">
        <v>15</v>
      </c>
      <c r="C24" s="169" t="s">
        <v>64</v>
      </c>
      <c r="D24" s="138"/>
      <c r="E24" s="6" t="str">
        <f t="shared" si="24"/>
        <v/>
      </c>
      <c r="F24" s="100"/>
      <c r="G24" s="6" t="str">
        <f t="shared" si="1"/>
        <v/>
      </c>
      <c r="H24" s="100"/>
      <c r="I24" s="101"/>
      <c r="J24" s="55">
        <v>1</v>
      </c>
      <c r="K24" s="178">
        <f t="shared" si="2"/>
        <v>4</v>
      </c>
      <c r="L24" s="135">
        <v>1</v>
      </c>
      <c r="M24" s="6">
        <f t="shared" si="16"/>
        <v>4</v>
      </c>
      <c r="N24" s="134">
        <v>3</v>
      </c>
      <c r="O24" s="136" t="s">
        <v>146</v>
      </c>
      <c r="P24" s="54"/>
      <c r="Q24" s="6" t="str">
        <f t="shared" si="3"/>
        <v/>
      </c>
      <c r="R24" s="54"/>
      <c r="S24" s="6" t="str">
        <f t="shared" si="17"/>
        <v/>
      </c>
      <c r="T24" s="54"/>
      <c r="U24" s="56"/>
      <c r="V24" s="55"/>
      <c r="W24" s="6" t="str">
        <f t="shared" si="4"/>
        <v/>
      </c>
      <c r="X24" s="54"/>
      <c r="Y24" s="6" t="str">
        <f t="shared" si="5"/>
        <v/>
      </c>
      <c r="Z24" s="54"/>
      <c r="AA24" s="57"/>
      <c r="AB24" s="54"/>
      <c r="AC24" s="6" t="str">
        <f t="shared" si="6"/>
        <v/>
      </c>
      <c r="AD24" s="54"/>
      <c r="AE24" s="6" t="str">
        <f t="shared" si="7"/>
        <v/>
      </c>
      <c r="AF24" s="54"/>
      <c r="AG24" s="56"/>
      <c r="AH24" s="55"/>
      <c r="AI24" s="6" t="str">
        <f t="shared" si="8"/>
        <v/>
      </c>
      <c r="AJ24" s="54"/>
      <c r="AK24" s="6" t="str">
        <f t="shared" si="9"/>
        <v/>
      </c>
      <c r="AL24" s="54"/>
      <c r="AM24" s="57"/>
      <c r="AN24" s="7">
        <f t="shared" si="18"/>
        <v>1</v>
      </c>
      <c r="AO24" s="6">
        <f t="shared" si="19"/>
        <v>4</v>
      </c>
      <c r="AP24" s="8">
        <f t="shared" si="20"/>
        <v>1</v>
      </c>
      <c r="AQ24" s="6">
        <f t="shared" si="21"/>
        <v>4</v>
      </c>
      <c r="AR24" s="8">
        <f t="shared" si="22"/>
        <v>3</v>
      </c>
      <c r="AS24" s="9">
        <f t="shared" si="23"/>
        <v>2</v>
      </c>
      <c r="AT24" s="147" t="s">
        <v>125</v>
      </c>
      <c r="AU24" s="142" t="s">
        <v>102</v>
      </c>
    </row>
    <row r="25" spans="1:47" ht="15.75" customHeight="1" x14ac:dyDescent="0.25">
      <c r="A25" s="49" t="s">
        <v>218</v>
      </c>
      <c r="B25" s="179" t="s">
        <v>15</v>
      </c>
      <c r="C25" s="169" t="s">
        <v>65</v>
      </c>
      <c r="D25" s="138"/>
      <c r="E25" s="6" t="str">
        <f t="shared" si="24"/>
        <v/>
      </c>
      <c r="F25" s="100"/>
      <c r="G25" s="6" t="str">
        <f t="shared" si="1"/>
        <v/>
      </c>
      <c r="H25" s="100"/>
      <c r="I25" s="101"/>
      <c r="J25" s="55">
        <v>2</v>
      </c>
      <c r="K25" s="178">
        <f t="shared" si="2"/>
        <v>8</v>
      </c>
      <c r="L25" s="135"/>
      <c r="M25" s="6" t="str">
        <f t="shared" si="16"/>
        <v/>
      </c>
      <c r="N25" s="134">
        <v>2</v>
      </c>
      <c r="O25" s="136" t="s">
        <v>15</v>
      </c>
      <c r="P25" s="54"/>
      <c r="Q25" s="6" t="str">
        <f t="shared" si="3"/>
        <v/>
      </c>
      <c r="R25" s="54"/>
      <c r="S25" s="6" t="str">
        <f t="shared" si="17"/>
        <v/>
      </c>
      <c r="T25" s="54"/>
      <c r="U25" s="56"/>
      <c r="V25" s="55"/>
      <c r="W25" s="6" t="str">
        <f t="shared" si="4"/>
        <v/>
      </c>
      <c r="X25" s="54"/>
      <c r="Y25" s="6" t="str">
        <f t="shared" si="5"/>
        <v/>
      </c>
      <c r="Z25" s="54"/>
      <c r="AA25" s="57"/>
      <c r="AB25" s="54"/>
      <c r="AC25" s="6" t="str">
        <f t="shared" si="6"/>
        <v/>
      </c>
      <c r="AD25" s="54"/>
      <c r="AE25" s="6" t="str">
        <f t="shared" si="7"/>
        <v/>
      </c>
      <c r="AF25" s="54"/>
      <c r="AG25" s="56"/>
      <c r="AH25" s="55"/>
      <c r="AI25" s="6" t="str">
        <f t="shared" si="8"/>
        <v/>
      </c>
      <c r="AJ25" s="54"/>
      <c r="AK25" s="6" t="str">
        <f t="shared" si="9"/>
        <v/>
      </c>
      <c r="AL25" s="54"/>
      <c r="AM25" s="57"/>
      <c r="AN25" s="7">
        <f t="shared" si="18"/>
        <v>2</v>
      </c>
      <c r="AO25" s="6">
        <f t="shared" si="19"/>
        <v>8</v>
      </c>
      <c r="AP25" s="8" t="str">
        <f t="shared" si="20"/>
        <v/>
      </c>
      <c r="AQ25" s="6" t="str">
        <f t="shared" si="21"/>
        <v/>
      </c>
      <c r="AR25" s="8">
        <f t="shared" si="22"/>
        <v>2</v>
      </c>
      <c r="AS25" s="9">
        <f t="shared" si="23"/>
        <v>2</v>
      </c>
      <c r="AT25" s="147" t="s">
        <v>126</v>
      </c>
      <c r="AU25" s="142" t="s">
        <v>151</v>
      </c>
    </row>
    <row r="26" spans="1:47" ht="15.75" customHeight="1" x14ac:dyDescent="0.25">
      <c r="A26" s="49" t="s">
        <v>219</v>
      </c>
      <c r="B26" s="179" t="s">
        <v>15</v>
      </c>
      <c r="C26" s="169" t="s">
        <v>163</v>
      </c>
      <c r="D26" s="138"/>
      <c r="E26" s="6" t="str">
        <f t="shared" si="24"/>
        <v/>
      </c>
      <c r="F26" s="100"/>
      <c r="G26" s="6" t="str">
        <f t="shared" si="1"/>
        <v/>
      </c>
      <c r="H26" s="100"/>
      <c r="I26" s="101"/>
      <c r="J26" s="55">
        <v>1</v>
      </c>
      <c r="K26" s="178">
        <f t="shared" si="2"/>
        <v>4</v>
      </c>
      <c r="L26" s="135">
        <v>1</v>
      </c>
      <c r="M26" s="6">
        <f t="shared" si="16"/>
        <v>4</v>
      </c>
      <c r="N26" s="134">
        <v>3</v>
      </c>
      <c r="O26" s="136" t="s">
        <v>146</v>
      </c>
      <c r="P26" s="54"/>
      <c r="Q26" s="6" t="str">
        <f t="shared" si="3"/>
        <v/>
      </c>
      <c r="R26" s="54"/>
      <c r="S26" s="6" t="str">
        <f t="shared" si="17"/>
        <v/>
      </c>
      <c r="T26" s="54"/>
      <c r="U26" s="56"/>
      <c r="V26" s="55"/>
      <c r="W26" s="6" t="str">
        <f t="shared" si="4"/>
        <v/>
      </c>
      <c r="X26" s="54"/>
      <c r="Y26" s="6" t="str">
        <f t="shared" si="5"/>
        <v/>
      </c>
      <c r="Z26" s="54"/>
      <c r="AA26" s="57"/>
      <c r="AB26" s="54"/>
      <c r="AC26" s="6" t="str">
        <f t="shared" si="6"/>
        <v/>
      </c>
      <c r="AD26" s="54"/>
      <c r="AE26" s="6" t="str">
        <f t="shared" si="7"/>
        <v/>
      </c>
      <c r="AF26" s="54"/>
      <c r="AG26" s="56"/>
      <c r="AH26" s="55"/>
      <c r="AI26" s="6" t="str">
        <f t="shared" si="8"/>
        <v/>
      </c>
      <c r="AJ26" s="54"/>
      <c r="AK26" s="6" t="str">
        <f t="shared" si="9"/>
        <v/>
      </c>
      <c r="AL26" s="54"/>
      <c r="AM26" s="57"/>
      <c r="AN26" s="7">
        <f t="shared" si="18"/>
        <v>1</v>
      </c>
      <c r="AO26" s="6">
        <f t="shared" si="19"/>
        <v>4</v>
      </c>
      <c r="AP26" s="8">
        <f t="shared" si="20"/>
        <v>1</v>
      </c>
      <c r="AQ26" s="6">
        <f t="shared" si="21"/>
        <v>4</v>
      </c>
      <c r="AR26" s="8">
        <f t="shared" si="22"/>
        <v>3</v>
      </c>
      <c r="AS26" s="9">
        <f t="shared" si="23"/>
        <v>2</v>
      </c>
      <c r="AT26" s="147" t="s">
        <v>127</v>
      </c>
      <c r="AU26" s="142" t="s">
        <v>150</v>
      </c>
    </row>
    <row r="27" spans="1:47" ht="14.25" customHeight="1" x14ac:dyDescent="0.25">
      <c r="A27" s="170" t="s">
        <v>252</v>
      </c>
      <c r="B27" s="179" t="s">
        <v>15</v>
      </c>
      <c r="C27" s="169" t="s">
        <v>66</v>
      </c>
      <c r="D27" s="138"/>
      <c r="E27" s="6" t="str">
        <f t="shared" si="24"/>
        <v/>
      </c>
      <c r="F27" s="100"/>
      <c r="G27" s="6" t="str">
        <f t="shared" si="1"/>
        <v/>
      </c>
      <c r="H27" s="100"/>
      <c r="I27" s="101"/>
      <c r="J27" s="55"/>
      <c r="K27" s="178" t="str">
        <f t="shared" si="2"/>
        <v/>
      </c>
      <c r="L27" s="54"/>
      <c r="M27" s="6" t="str">
        <f t="shared" si="16"/>
        <v/>
      </c>
      <c r="N27" s="54"/>
      <c r="O27" s="57"/>
      <c r="P27" s="54">
        <v>1</v>
      </c>
      <c r="Q27" s="6">
        <f t="shared" si="3"/>
        <v>4</v>
      </c>
      <c r="R27" s="54">
        <v>1</v>
      </c>
      <c r="S27" s="6">
        <f t="shared" si="17"/>
        <v>4</v>
      </c>
      <c r="T27" s="134">
        <v>2</v>
      </c>
      <c r="U27" s="133" t="s">
        <v>135</v>
      </c>
      <c r="V27" s="55"/>
      <c r="W27" s="6" t="str">
        <f t="shared" si="4"/>
        <v/>
      </c>
      <c r="X27" s="54"/>
      <c r="Y27" s="6" t="str">
        <f t="shared" si="5"/>
        <v/>
      </c>
      <c r="Z27" s="54"/>
      <c r="AA27" s="57"/>
      <c r="AB27" s="54"/>
      <c r="AC27" s="6" t="str">
        <f t="shared" si="6"/>
        <v/>
      </c>
      <c r="AD27" s="54"/>
      <c r="AE27" s="6" t="str">
        <f t="shared" si="7"/>
        <v/>
      </c>
      <c r="AF27" s="54"/>
      <c r="AG27" s="56"/>
      <c r="AH27" s="55"/>
      <c r="AI27" s="6" t="str">
        <f t="shared" si="8"/>
        <v/>
      </c>
      <c r="AJ27" s="54"/>
      <c r="AK27" s="6" t="str">
        <f t="shared" si="9"/>
        <v/>
      </c>
      <c r="AL27" s="54"/>
      <c r="AM27" s="57"/>
      <c r="AN27" s="7">
        <f t="shared" si="18"/>
        <v>1</v>
      </c>
      <c r="AO27" s="6">
        <f t="shared" si="19"/>
        <v>4</v>
      </c>
      <c r="AP27" s="8">
        <f t="shared" si="20"/>
        <v>1</v>
      </c>
      <c r="AQ27" s="6">
        <f t="shared" si="21"/>
        <v>4</v>
      </c>
      <c r="AR27" s="8">
        <f t="shared" si="22"/>
        <v>2</v>
      </c>
      <c r="AS27" s="9">
        <f t="shared" si="23"/>
        <v>2</v>
      </c>
      <c r="AT27" s="147" t="s">
        <v>124</v>
      </c>
      <c r="AU27" s="142" t="s">
        <v>99</v>
      </c>
    </row>
    <row r="28" spans="1:47" ht="15.75" customHeight="1" x14ac:dyDescent="0.25">
      <c r="A28" s="164" t="s">
        <v>220</v>
      </c>
      <c r="B28" s="179" t="s">
        <v>15</v>
      </c>
      <c r="C28" s="169" t="s">
        <v>67</v>
      </c>
      <c r="D28" s="138"/>
      <c r="E28" s="6" t="str">
        <f t="shared" si="24"/>
        <v/>
      </c>
      <c r="F28" s="100"/>
      <c r="G28" s="6" t="str">
        <f t="shared" si="1"/>
        <v/>
      </c>
      <c r="H28" s="100"/>
      <c r="I28" s="101"/>
      <c r="J28" s="55"/>
      <c r="K28" s="178" t="str">
        <f t="shared" si="2"/>
        <v/>
      </c>
      <c r="L28" s="54"/>
      <c r="M28" s="6" t="str">
        <f t="shared" si="16"/>
        <v/>
      </c>
      <c r="N28" s="54"/>
      <c r="O28" s="57"/>
      <c r="P28" s="54">
        <v>2</v>
      </c>
      <c r="Q28" s="6">
        <f t="shared" si="3"/>
        <v>8</v>
      </c>
      <c r="R28" s="54"/>
      <c r="S28" s="6" t="str">
        <f t="shared" si="17"/>
        <v/>
      </c>
      <c r="T28" s="134">
        <v>2</v>
      </c>
      <c r="U28" s="133" t="s">
        <v>15</v>
      </c>
      <c r="V28" s="55"/>
      <c r="W28" s="6" t="str">
        <f t="shared" si="4"/>
        <v/>
      </c>
      <c r="X28" s="54"/>
      <c r="Y28" s="6" t="str">
        <f t="shared" si="5"/>
        <v/>
      </c>
      <c r="Z28" s="54"/>
      <c r="AA28" s="57"/>
      <c r="AB28" s="54"/>
      <c r="AC28" s="6" t="str">
        <f t="shared" si="6"/>
        <v/>
      </c>
      <c r="AD28" s="54"/>
      <c r="AE28" s="6" t="str">
        <f t="shared" si="7"/>
        <v/>
      </c>
      <c r="AF28" s="54"/>
      <c r="AG28" s="56"/>
      <c r="AH28" s="55"/>
      <c r="AI28" s="6" t="str">
        <f t="shared" si="8"/>
        <v/>
      </c>
      <c r="AJ28" s="54"/>
      <c r="AK28" s="6" t="str">
        <f t="shared" si="9"/>
        <v/>
      </c>
      <c r="AL28" s="54"/>
      <c r="AM28" s="57"/>
      <c r="AN28" s="7">
        <f t="shared" si="18"/>
        <v>2</v>
      </c>
      <c r="AO28" s="6">
        <f t="shared" si="19"/>
        <v>8</v>
      </c>
      <c r="AP28" s="8" t="str">
        <f t="shared" si="20"/>
        <v/>
      </c>
      <c r="AQ28" s="6" t="str">
        <f t="shared" si="21"/>
        <v/>
      </c>
      <c r="AR28" s="8">
        <f t="shared" si="22"/>
        <v>2</v>
      </c>
      <c r="AS28" s="9">
        <f t="shared" si="23"/>
        <v>2</v>
      </c>
      <c r="AT28" s="147" t="s">
        <v>164</v>
      </c>
      <c r="AU28" s="142" t="s">
        <v>151</v>
      </c>
    </row>
    <row r="29" spans="1:47" ht="15.75" customHeight="1" x14ac:dyDescent="0.25">
      <c r="A29" s="218" t="s">
        <v>290</v>
      </c>
      <c r="B29" s="179" t="s">
        <v>15</v>
      </c>
      <c r="C29" s="169" t="s">
        <v>68</v>
      </c>
      <c r="D29" s="138"/>
      <c r="E29" s="6" t="str">
        <f t="shared" si="24"/>
        <v/>
      </c>
      <c r="F29" s="100"/>
      <c r="G29" s="6" t="str">
        <f t="shared" si="1"/>
        <v/>
      </c>
      <c r="H29" s="100"/>
      <c r="I29" s="101"/>
      <c r="J29" s="55"/>
      <c r="K29" s="178" t="str">
        <f t="shared" si="2"/>
        <v/>
      </c>
      <c r="L29" s="54"/>
      <c r="M29" s="6" t="str">
        <f t="shared" si="16"/>
        <v/>
      </c>
      <c r="N29" s="54"/>
      <c r="O29" s="57"/>
      <c r="P29" s="54">
        <v>2</v>
      </c>
      <c r="Q29" s="6">
        <f t="shared" si="3"/>
        <v>8</v>
      </c>
      <c r="R29" s="54"/>
      <c r="S29" s="6" t="str">
        <f t="shared" si="17"/>
        <v/>
      </c>
      <c r="T29" s="134">
        <v>2</v>
      </c>
      <c r="U29" s="133" t="s">
        <v>15</v>
      </c>
      <c r="V29" s="55"/>
      <c r="W29" s="6" t="str">
        <f t="shared" si="4"/>
        <v/>
      </c>
      <c r="X29" s="54"/>
      <c r="Y29" s="6" t="str">
        <f t="shared" si="5"/>
        <v/>
      </c>
      <c r="Z29" s="54"/>
      <c r="AA29" s="57"/>
      <c r="AB29" s="54"/>
      <c r="AC29" s="6" t="str">
        <f t="shared" si="6"/>
        <v/>
      </c>
      <c r="AD29" s="54"/>
      <c r="AE29" s="6" t="str">
        <f t="shared" si="7"/>
        <v/>
      </c>
      <c r="AF29" s="54"/>
      <c r="AG29" s="56"/>
      <c r="AH29" s="55"/>
      <c r="AI29" s="6" t="str">
        <f t="shared" si="8"/>
        <v/>
      </c>
      <c r="AJ29" s="54"/>
      <c r="AK29" s="6" t="str">
        <f t="shared" si="9"/>
        <v/>
      </c>
      <c r="AL29" s="54"/>
      <c r="AM29" s="57"/>
      <c r="AN29" s="7">
        <f t="shared" si="18"/>
        <v>2</v>
      </c>
      <c r="AO29" s="6">
        <f t="shared" si="19"/>
        <v>8</v>
      </c>
      <c r="AP29" s="8" t="str">
        <f t="shared" si="20"/>
        <v/>
      </c>
      <c r="AQ29" s="6" t="str">
        <f t="shared" si="21"/>
        <v/>
      </c>
      <c r="AR29" s="8">
        <f t="shared" si="22"/>
        <v>2</v>
      </c>
      <c r="AS29" s="9">
        <f t="shared" si="23"/>
        <v>2</v>
      </c>
      <c r="AT29" s="147" t="s">
        <v>119</v>
      </c>
      <c r="AU29" s="142" t="s">
        <v>92</v>
      </c>
    </row>
    <row r="30" spans="1:47" ht="15.75" customHeight="1" x14ac:dyDescent="0.25">
      <c r="A30" s="49" t="s">
        <v>221</v>
      </c>
      <c r="B30" s="179" t="s">
        <v>15</v>
      </c>
      <c r="C30" s="169" t="s">
        <v>69</v>
      </c>
      <c r="D30" s="138"/>
      <c r="E30" s="6" t="str">
        <f t="shared" si="24"/>
        <v/>
      </c>
      <c r="F30" s="100"/>
      <c r="G30" s="6" t="str">
        <f t="shared" si="1"/>
        <v/>
      </c>
      <c r="H30" s="100"/>
      <c r="I30" s="101"/>
      <c r="J30" s="55"/>
      <c r="K30" s="178" t="str">
        <f t="shared" si="2"/>
        <v/>
      </c>
      <c r="L30" s="54"/>
      <c r="M30" s="6" t="str">
        <f t="shared" si="16"/>
        <v/>
      </c>
      <c r="N30" s="54"/>
      <c r="O30" s="57"/>
      <c r="P30" s="54">
        <v>2</v>
      </c>
      <c r="Q30" s="6">
        <f t="shared" si="3"/>
        <v>8</v>
      </c>
      <c r="R30" s="54">
        <v>1</v>
      </c>
      <c r="S30" s="6">
        <f t="shared" si="17"/>
        <v>4</v>
      </c>
      <c r="T30" s="134">
        <v>3</v>
      </c>
      <c r="U30" s="133" t="s">
        <v>15</v>
      </c>
      <c r="V30" s="55"/>
      <c r="W30" s="6" t="str">
        <f t="shared" si="4"/>
        <v/>
      </c>
      <c r="X30" s="54"/>
      <c r="Y30" s="6" t="str">
        <f t="shared" si="5"/>
        <v/>
      </c>
      <c r="Z30" s="54"/>
      <c r="AA30" s="57"/>
      <c r="AB30" s="54"/>
      <c r="AC30" s="6" t="str">
        <f t="shared" si="6"/>
        <v/>
      </c>
      <c r="AD30" s="54"/>
      <c r="AE30" s="6" t="str">
        <f t="shared" si="7"/>
        <v/>
      </c>
      <c r="AF30" s="54"/>
      <c r="AG30" s="56"/>
      <c r="AH30" s="55"/>
      <c r="AI30" s="6" t="str">
        <f t="shared" si="8"/>
        <v/>
      </c>
      <c r="AJ30" s="54"/>
      <c r="AK30" s="6" t="str">
        <f t="shared" si="9"/>
        <v/>
      </c>
      <c r="AL30" s="54"/>
      <c r="AM30" s="57"/>
      <c r="AN30" s="7">
        <f t="shared" si="18"/>
        <v>2</v>
      </c>
      <c r="AO30" s="6">
        <f t="shared" si="19"/>
        <v>8</v>
      </c>
      <c r="AP30" s="8">
        <f t="shared" si="20"/>
        <v>1</v>
      </c>
      <c r="AQ30" s="6">
        <f t="shared" si="21"/>
        <v>4</v>
      </c>
      <c r="AR30" s="8">
        <f t="shared" si="22"/>
        <v>3</v>
      </c>
      <c r="AS30" s="9">
        <f t="shared" si="23"/>
        <v>3</v>
      </c>
      <c r="AT30" s="147" t="s">
        <v>152</v>
      </c>
      <c r="AU30" s="142" t="s">
        <v>104</v>
      </c>
    </row>
    <row r="31" spans="1:47" ht="15.75" customHeight="1" x14ac:dyDescent="0.25">
      <c r="A31" s="49" t="s">
        <v>222</v>
      </c>
      <c r="B31" s="179" t="s">
        <v>15</v>
      </c>
      <c r="C31" s="169" t="s">
        <v>70</v>
      </c>
      <c r="D31" s="138"/>
      <c r="E31" s="6" t="str">
        <f t="shared" si="24"/>
        <v/>
      </c>
      <c r="F31" s="100"/>
      <c r="G31" s="6" t="str">
        <f t="shared" si="1"/>
        <v/>
      </c>
      <c r="H31" s="100"/>
      <c r="I31" s="101"/>
      <c r="J31" s="55"/>
      <c r="K31" s="178" t="str">
        <f t="shared" si="2"/>
        <v/>
      </c>
      <c r="L31" s="54"/>
      <c r="M31" s="6" t="str">
        <f t="shared" si="16"/>
        <v/>
      </c>
      <c r="N31" s="54"/>
      <c r="O31" s="57"/>
      <c r="P31" s="54">
        <v>1</v>
      </c>
      <c r="Q31" s="6">
        <f t="shared" si="3"/>
        <v>4</v>
      </c>
      <c r="R31" s="54">
        <v>1</v>
      </c>
      <c r="S31" s="6">
        <f t="shared" si="17"/>
        <v>4</v>
      </c>
      <c r="T31" s="134">
        <v>2</v>
      </c>
      <c r="U31" s="133" t="s">
        <v>135</v>
      </c>
      <c r="V31" s="55"/>
      <c r="W31" s="6" t="str">
        <f t="shared" si="4"/>
        <v/>
      </c>
      <c r="X31" s="54"/>
      <c r="Y31" s="6" t="str">
        <f t="shared" si="5"/>
        <v/>
      </c>
      <c r="Z31" s="54"/>
      <c r="AA31" s="57"/>
      <c r="AB31" s="54"/>
      <c r="AC31" s="6" t="str">
        <f t="shared" si="6"/>
        <v/>
      </c>
      <c r="AD31" s="54"/>
      <c r="AE31" s="6" t="str">
        <f t="shared" si="7"/>
        <v/>
      </c>
      <c r="AF31" s="54"/>
      <c r="AG31" s="56"/>
      <c r="AH31" s="55"/>
      <c r="AI31" s="6" t="str">
        <f t="shared" si="8"/>
        <v/>
      </c>
      <c r="AJ31" s="54"/>
      <c r="AK31" s="6" t="str">
        <f t="shared" si="9"/>
        <v/>
      </c>
      <c r="AL31" s="54"/>
      <c r="AM31" s="57"/>
      <c r="AN31" s="7">
        <f t="shared" si="18"/>
        <v>1</v>
      </c>
      <c r="AO31" s="6">
        <f t="shared" si="19"/>
        <v>4</v>
      </c>
      <c r="AP31" s="8">
        <f t="shared" si="20"/>
        <v>1</v>
      </c>
      <c r="AQ31" s="6">
        <f t="shared" si="21"/>
        <v>4</v>
      </c>
      <c r="AR31" s="8">
        <f t="shared" si="22"/>
        <v>2</v>
      </c>
      <c r="AS31" s="9">
        <f t="shared" si="23"/>
        <v>2</v>
      </c>
      <c r="AT31" s="147" t="s">
        <v>130</v>
      </c>
      <c r="AU31" s="142" t="s">
        <v>105</v>
      </c>
    </row>
    <row r="32" spans="1:47" ht="15.75" customHeight="1" x14ac:dyDescent="0.25">
      <c r="A32" s="49" t="s">
        <v>266</v>
      </c>
      <c r="B32" s="179" t="s">
        <v>15</v>
      </c>
      <c r="C32" s="169" t="s">
        <v>71</v>
      </c>
      <c r="D32" s="138"/>
      <c r="E32" s="6" t="str">
        <f t="shared" si="24"/>
        <v/>
      </c>
      <c r="F32" s="100"/>
      <c r="G32" s="6" t="str">
        <f t="shared" si="1"/>
        <v/>
      </c>
      <c r="H32" s="100"/>
      <c r="I32" s="101"/>
      <c r="J32" s="55"/>
      <c r="K32" s="178" t="str">
        <f t="shared" si="2"/>
        <v/>
      </c>
      <c r="L32" s="54"/>
      <c r="M32" s="6" t="str">
        <f t="shared" si="16"/>
        <v/>
      </c>
      <c r="N32" s="54"/>
      <c r="O32" s="57"/>
      <c r="P32" s="54">
        <v>2</v>
      </c>
      <c r="Q32" s="6">
        <f t="shared" si="3"/>
        <v>8</v>
      </c>
      <c r="R32" s="54"/>
      <c r="S32" s="6" t="str">
        <f t="shared" si="17"/>
        <v/>
      </c>
      <c r="T32" s="54">
        <v>2</v>
      </c>
      <c r="U32" s="56" t="s">
        <v>15</v>
      </c>
      <c r="V32" s="55"/>
      <c r="W32" s="6" t="str">
        <f t="shared" si="4"/>
        <v/>
      </c>
      <c r="X32" s="54"/>
      <c r="Y32" s="6" t="str">
        <f t="shared" si="5"/>
        <v/>
      </c>
      <c r="Z32" s="54"/>
      <c r="AA32" s="57"/>
      <c r="AB32" s="54"/>
      <c r="AC32" s="6" t="str">
        <f t="shared" si="6"/>
        <v/>
      </c>
      <c r="AD32" s="54"/>
      <c r="AE32" s="6" t="str">
        <f t="shared" si="7"/>
        <v/>
      </c>
      <c r="AF32" s="54"/>
      <c r="AG32" s="56"/>
      <c r="AH32" s="55"/>
      <c r="AI32" s="6" t="str">
        <f t="shared" si="8"/>
        <v/>
      </c>
      <c r="AJ32" s="54"/>
      <c r="AK32" s="6" t="str">
        <f t="shared" si="9"/>
        <v/>
      </c>
      <c r="AL32" s="54"/>
      <c r="AM32" s="57"/>
      <c r="AN32" s="7">
        <f t="shared" si="18"/>
        <v>2</v>
      </c>
      <c r="AO32" s="6">
        <f t="shared" si="19"/>
        <v>8</v>
      </c>
      <c r="AP32" s="8" t="str">
        <f t="shared" si="20"/>
        <v/>
      </c>
      <c r="AQ32" s="6" t="str">
        <f t="shared" si="21"/>
        <v/>
      </c>
      <c r="AR32" s="8">
        <f t="shared" si="22"/>
        <v>2</v>
      </c>
      <c r="AS32" s="9">
        <f t="shared" si="23"/>
        <v>2</v>
      </c>
      <c r="AT32" s="147" t="s">
        <v>129</v>
      </c>
      <c r="AU32" s="142" t="s">
        <v>106</v>
      </c>
    </row>
    <row r="33" spans="1:47" ht="15.75" customHeight="1" x14ac:dyDescent="0.25">
      <c r="A33" s="49" t="s">
        <v>223</v>
      </c>
      <c r="B33" s="179" t="s">
        <v>15</v>
      </c>
      <c r="C33" s="169" t="s">
        <v>177</v>
      </c>
      <c r="D33" s="138">
        <v>2</v>
      </c>
      <c r="E33" s="6">
        <f t="shared" si="24"/>
        <v>8</v>
      </c>
      <c r="F33" s="100"/>
      <c r="G33" s="6" t="str">
        <f t="shared" si="1"/>
        <v/>
      </c>
      <c r="H33" s="100">
        <v>3</v>
      </c>
      <c r="I33" s="101" t="s">
        <v>145</v>
      </c>
      <c r="J33" s="55"/>
      <c r="K33" s="178" t="str">
        <f t="shared" si="2"/>
        <v/>
      </c>
      <c r="L33" s="54"/>
      <c r="M33" s="6" t="str">
        <f t="shared" si="16"/>
        <v/>
      </c>
      <c r="N33" s="134"/>
      <c r="O33" s="136"/>
      <c r="P33" s="54"/>
      <c r="Q33" s="6" t="str">
        <f t="shared" si="3"/>
        <v/>
      </c>
      <c r="R33" s="54"/>
      <c r="S33" s="6" t="str">
        <f t="shared" si="17"/>
        <v/>
      </c>
      <c r="T33" s="54"/>
      <c r="U33" s="56"/>
      <c r="V33" s="55"/>
      <c r="W33" s="6" t="str">
        <f t="shared" si="4"/>
        <v/>
      </c>
      <c r="X33" s="54"/>
      <c r="Y33" s="6" t="str">
        <f t="shared" si="5"/>
        <v/>
      </c>
      <c r="Z33" s="54"/>
      <c r="AA33" s="57"/>
      <c r="AB33" s="54"/>
      <c r="AC33" s="6" t="str">
        <f t="shared" si="6"/>
        <v/>
      </c>
      <c r="AD33" s="54"/>
      <c r="AE33" s="6" t="str">
        <f t="shared" si="7"/>
        <v/>
      </c>
      <c r="AF33" s="54"/>
      <c r="AG33" s="56"/>
      <c r="AH33" s="55"/>
      <c r="AI33" s="6" t="str">
        <f t="shared" si="8"/>
        <v/>
      </c>
      <c r="AJ33" s="54"/>
      <c r="AK33" s="6" t="str">
        <f t="shared" si="9"/>
        <v/>
      </c>
      <c r="AL33" s="54"/>
      <c r="AM33" s="57"/>
      <c r="AN33" s="7">
        <f t="shared" si="18"/>
        <v>2</v>
      </c>
      <c r="AO33" s="6">
        <f t="shared" si="19"/>
        <v>8</v>
      </c>
      <c r="AP33" s="8" t="str">
        <f t="shared" si="20"/>
        <v/>
      </c>
      <c r="AQ33" s="6" t="str">
        <f t="shared" si="21"/>
        <v/>
      </c>
      <c r="AR33" s="8">
        <f t="shared" si="22"/>
        <v>3</v>
      </c>
      <c r="AS33" s="9">
        <f t="shared" si="23"/>
        <v>2</v>
      </c>
      <c r="AT33" s="147" t="s">
        <v>117</v>
      </c>
      <c r="AU33" s="142" t="s">
        <v>109</v>
      </c>
    </row>
    <row r="34" spans="1:47" ht="15.75" customHeight="1" x14ac:dyDescent="0.25">
      <c r="A34" s="49" t="s">
        <v>224</v>
      </c>
      <c r="B34" s="179" t="s">
        <v>15</v>
      </c>
      <c r="C34" s="169" t="s">
        <v>74</v>
      </c>
      <c r="D34" s="138"/>
      <c r="E34" s="6" t="str">
        <f t="shared" si="24"/>
        <v/>
      </c>
      <c r="F34" s="100"/>
      <c r="G34" s="6" t="str">
        <f t="shared" si="1"/>
        <v/>
      </c>
      <c r="H34" s="100"/>
      <c r="I34" s="101"/>
      <c r="J34" s="55">
        <v>1</v>
      </c>
      <c r="K34" s="178">
        <v>8</v>
      </c>
      <c r="L34" s="135">
        <v>1</v>
      </c>
      <c r="M34" s="6">
        <f t="shared" si="16"/>
        <v>4</v>
      </c>
      <c r="N34" s="134">
        <v>4</v>
      </c>
      <c r="O34" s="136" t="s">
        <v>144</v>
      </c>
      <c r="P34" s="54"/>
      <c r="Q34" s="6" t="str">
        <f t="shared" si="3"/>
        <v/>
      </c>
      <c r="R34" s="54"/>
      <c r="S34" s="6" t="str">
        <f t="shared" si="17"/>
        <v/>
      </c>
      <c r="T34" s="54"/>
      <c r="U34" s="56"/>
      <c r="V34" s="55"/>
      <c r="W34" s="6" t="str">
        <f t="shared" si="4"/>
        <v/>
      </c>
      <c r="X34" s="54"/>
      <c r="Y34" s="6" t="str">
        <f t="shared" si="5"/>
        <v/>
      </c>
      <c r="Z34" s="54"/>
      <c r="AA34" s="57"/>
      <c r="AB34" s="54"/>
      <c r="AC34" s="6" t="str">
        <f t="shared" si="6"/>
        <v/>
      </c>
      <c r="AD34" s="54"/>
      <c r="AE34" s="6" t="str">
        <f t="shared" si="7"/>
        <v/>
      </c>
      <c r="AF34" s="54"/>
      <c r="AG34" s="56"/>
      <c r="AH34" s="55"/>
      <c r="AI34" s="6" t="str">
        <f t="shared" si="8"/>
        <v/>
      </c>
      <c r="AJ34" s="54"/>
      <c r="AK34" s="6" t="str">
        <f t="shared" si="9"/>
        <v/>
      </c>
      <c r="AL34" s="54"/>
      <c r="AM34" s="57"/>
      <c r="AN34" s="7">
        <f t="shared" si="18"/>
        <v>1</v>
      </c>
      <c r="AO34" s="6">
        <f t="shared" si="19"/>
        <v>4</v>
      </c>
      <c r="AP34" s="8">
        <f t="shared" si="20"/>
        <v>1</v>
      </c>
      <c r="AQ34" s="6">
        <f t="shared" si="21"/>
        <v>4</v>
      </c>
      <c r="AR34" s="8">
        <f t="shared" si="22"/>
        <v>4</v>
      </c>
      <c r="AS34" s="9">
        <f t="shared" si="23"/>
        <v>2</v>
      </c>
      <c r="AT34" s="147" t="s">
        <v>117</v>
      </c>
      <c r="AU34" s="142" t="s">
        <v>107</v>
      </c>
    </row>
    <row r="35" spans="1:47" ht="15.75" customHeight="1" x14ac:dyDescent="0.25">
      <c r="A35" s="49" t="s">
        <v>225</v>
      </c>
      <c r="B35" s="180" t="s">
        <v>15</v>
      </c>
      <c r="C35" s="169" t="s">
        <v>75</v>
      </c>
      <c r="D35" s="138"/>
      <c r="E35" s="6" t="str">
        <f t="shared" si="24"/>
        <v/>
      </c>
      <c r="F35" s="100"/>
      <c r="G35" s="6" t="str">
        <f t="shared" si="1"/>
        <v/>
      </c>
      <c r="H35" s="100"/>
      <c r="I35" s="101"/>
      <c r="J35" s="55">
        <v>2</v>
      </c>
      <c r="K35" s="178">
        <f t="shared" si="2"/>
        <v>8</v>
      </c>
      <c r="L35" s="135"/>
      <c r="M35" s="6" t="str">
        <f t="shared" si="16"/>
        <v/>
      </c>
      <c r="N35" s="134">
        <v>2</v>
      </c>
      <c r="O35" s="136" t="s">
        <v>145</v>
      </c>
      <c r="P35" s="54"/>
      <c r="Q35" s="6" t="str">
        <f t="shared" si="3"/>
        <v/>
      </c>
      <c r="R35" s="54"/>
      <c r="S35" s="6" t="str">
        <f t="shared" si="17"/>
        <v/>
      </c>
      <c r="T35" s="54"/>
      <c r="U35" s="56"/>
      <c r="V35" s="55"/>
      <c r="W35" s="6" t="str">
        <f t="shared" si="4"/>
        <v/>
      </c>
      <c r="X35" s="54"/>
      <c r="Y35" s="6" t="str">
        <f t="shared" si="5"/>
        <v/>
      </c>
      <c r="Z35" s="54"/>
      <c r="AA35" s="57"/>
      <c r="AB35" s="54"/>
      <c r="AC35" s="6" t="str">
        <f t="shared" si="6"/>
        <v/>
      </c>
      <c r="AD35" s="54"/>
      <c r="AE35" s="6" t="str">
        <f t="shared" si="7"/>
        <v/>
      </c>
      <c r="AF35" s="54"/>
      <c r="AG35" s="56"/>
      <c r="AH35" s="55"/>
      <c r="AI35" s="6" t="str">
        <f t="shared" si="8"/>
        <v/>
      </c>
      <c r="AJ35" s="54"/>
      <c r="AK35" s="6" t="str">
        <f t="shared" si="9"/>
        <v/>
      </c>
      <c r="AL35" s="54"/>
      <c r="AM35" s="57"/>
      <c r="AN35" s="7">
        <f t="shared" si="18"/>
        <v>2</v>
      </c>
      <c r="AO35" s="6">
        <f t="shared" si="19"/>
        <v>8</v>
      </c>
      <c r="AP35" s="8" t="str">
        <f t="shared" si="20"/>
        <v/>
      </c>
      <c r="AQ35" s="6" t="str">
        <f t="shared" si="21"/>
        <v/>
      </c>
      <c r="AR35" s="8">
        <f t="shared" si="22"/>
        <v>2</v>
      </c>
      <c r="AS35" s="9">
        <f t="shared" si="23"/>
        <v>2</v>
      </c>
      <c r="AT35" s="147" t="s">
        <v>273</v>
      </c>
      <c r="AU35" s="142" t="s">
        <v>100</v>
      </c>
    </row>
    <row r="36" spans="1:47" ht="15.75" customHeight="1" x14ac:dyDescent="0.25">
      <c r="A36" s="49" t="s">
        <v>263</v>
      </c>
      <c r="B36" s="180" t="s">
        <v>15</v>
      </c>
      <c r="C36" s="169" t="s">
        <v>76</v>
      </c>
      <c r="D36" s="138"/>
      <c r="E36" s="6" t="str">
        <f t="shared" si="24"/>
        <v/>
      </c>
      <c r="F36" s="100"/>
      <c r="G36" s="6" t="str">
        <f t="shared" si="1"/>
        <v/>
      </c>
      <c r="H36" s="100"/>
      <c r="I36" s="101"/>
      <c r="J36" s="55">
        <v>1</v>
      </c>
      <c r="K36" s="178">
        <f t="shared" si="2"/>
        <v>4</v>
      </c>
      <c r="L36" s="135">
        <v>1</v>
      </c>
      <c r="M36" s="6">
        <f t="shared" si="16"/>
        <v>4</v>
      </c>
      <c r="N36" s="134">
        <v>2</v>
      </c>
      <c r="O36" s="136" t="s">
        <v>15</v>
      </c>
      <c r="P36" s="54"/>
      <c r="Q36" s="6" t="str">
        <f t="shared" si="3"/>
        <v/>
      </c>
      <c r="R36" s="54"/>
      <c r="S36" s="6" t="str">
        <f t="shared" si="17"/>
        <v/>
      </c>
      <c r="T36" s="54"/>
      <c r="U36" s="56"/>
      <c r="V36" s="55"/>
      <c r="W36" s="6" t="str">
        <f t="shared" si="4"/>
        <v/>
      </c>
      <c r="X36" s="54"/>
      <c r="Y36" s="6" t="str">
        <f t="shared" si="5"/>
        <v/>
      </c>
      <c r="Z36" s="54"/>
      <c r="AA36" s="57"/>
      <c r="AB36" s="54"/>
      <c r="AC36" s="6" t="str">
        <f t="shared" si="6"/>
        <v/>
      </c>
      <c r="AD36" s="54"/>
      <c r="AE36" s="6" t="str">
        <f t="shared" si="7"/>
        <v/>
      </c>
      <c r="AF36" s="54"/>
      <c r="AG36" s="56"/>
      <c r="AH36" s="55"/>
      <c r="AI36" s="6" t="str">
        <f t="shared" si="8"/>
        <v/>
      </c>
      <c r="AJ36" s="54"/>
      <c r="AK36" s="6" t="str">
        <f t="shared" si="9"/>
        <v/>
      </c>
      <c r="AL36" s="54"/>
      <c r="AM36" s="57"/>
      <c r="AN36" s="7">
        <f t="shared" si="18"/>
        <v>1</v>
      </c>
      <c r="AO36" s="6">
        <f t="shared" si="19"/>
        <v>4</v>
      </c>
      <c r="AP36" s="8">
        <f t="shared" si="20"/>
        <v>1</v>
      </c>
      <c r="AQ36" s="6">
        <f t="shared" si="21"/>
        <v>4</v>
      </c>
      <c r="AR36" s="8">
        <f t="shared" si="22"/>
        <v>2</v>
      </c>
      <c r="AS36" s="9">
        <f t="shared" si="23"/>
        <v>2</v>
      </c>
      <c r="AT36" s="147" t="s">
        <v>118</v>
      </c>
      <c r="AU36" s="142" t="s">
        <v>108</v>
      </c>
    </row>
    <row r="37" spans="1:47" ht="15.75" customHeight="1" x14ac:dyDescent="0.25">
      <c r="A37" s="49" t="s">
        <v>226</v>
      </c>
      <c r="B37" s="180" t="s">
        <v>15</v>
      </c>
      <c r="C37" s="169" t="s">
        <v>77</v>
      </c>
      <c r="D37" s="138"/>
      <c r="E37" s="6" t="str">
        <f t="shared" si="24"/>
        <v/>
      </c>
      <c r="F37" s="100"/>
      <c r="G37" s="6" t="str">
        <f t="shared" si="1"/>
        <v/>
      </c>
      <c r="H37" s="100"/>
      <c r="I37" s="101"/>
      <c r="J37" s="55">
        <v>1</v>
      </c>
      <c r="K37" s="6">
        <f t="shared" si="2"/>
        <v>4</v>
      </c>
      <c r="L37" s="135">
        <v>1</v>
      </c>
      <c r="M37" s="6">
        <f t="shared" si="16"/>
        <v>4</v>
      </c>
      <c r="N37" s="134">
        <v>3</v>
      </c>
      <c r="O37" s="174" t="s">
        <v>59</v>
      </c>
      <c r="P37" s="54"/>
      <c r="Q37" s="6" t="str">
        <f t="shared" si="3"/>
        <v/>
      </c>
      <c r="R37" s="54"/>
      <c r="S37" s="6" t="str">
        <f t="shared" si="17"/>
        <v/>
      </c>
      <c r="T37" s="54"/>
      <c r="U37" s="56"/>
      <c r="V37" s="55"/>
      <c r="W37" s="6" t="str">
        <f t="shared" si="4"/>
        <v/>
      </c>
      <c r="X37" s="54"/>
      <c r="Y37" s="6" t="str">
        <f t="shared" si="5"/>
        <v/>
      </c>
      <c r="Z37" s="54"/>
      <c r="AA37" s="57"/>
      <c r="AB37" s="54"/>
      <c r="AC37" s="6" t="str">
        <f t="shared" si="6"/>
        <v/>
      </c>
      <c r="AD37" s="54"/>
      <c r="AE37" s="6" t="str">
        <f t="shared" si="7"/>
        <v/>
      </c>
      <c r="AF37" s="54"/>
      <c r="AG37" s="56"/>
      <c r="AH37" s="55"/>
      <c r="AI37" s="6" t="str">
        <f t="shared" si="8"/>
        <v/>
      </c>
      <c r="AJ37" s="54"/>
      <c r="AK37" s="6" t="str">
        <f t="shared" si="9"/>
        <v/>
      </c>
      <c r="AL37" s="54"/>
      <c r="AM37" s="57"/>
      <c r="AN37" s="7">
        <f t="shared" si="18"/>
        <v>1</v>
      </c>
      <c r="AO37" s="6">
        <f t="shared" si="19"/>
        <v>4</v>
      </c>
      <c r="AP37" s="8">
        <f t="shared" si="20"/>
        <v>1</v>
      </c>
      <c r="AQ37" s="6">
        <f t="shared" si="21"/>
        <v>4</v>
      </c>
      <c r="AR37" s="8">
        <f t="shared" si="22"/>
        <v>3</v>
      </c>
      <c r="AS37" s="9">
        <f t="shared" si="23"/>
        <v>2</v>
      </c>
      <c r="AT37" s="147" t="s">
        <v>117</v>
      </c>
      <c r="AU37" s="142" t="s">
        <v>107</v>
      </c>
    </row>
    <row r="38" spans="1:47" ht="15.75" customHeight="1" x14ac:dyDescent="0.25">
      <c r="A38" s="49" t="s">
        <v>267</v>
      </c>
      <c r="B38" s="180" t="s">
        <v>15</v>
      </c>
      <c r="C38" s="169" t="s">
        <v>78</v>
      </c>
      <c r="D38" s="138"/>
      <c r="E38" s="6" t="str">
        <f t="shared" si="24"/>
        <v/>
      </c>
      <c r="F38" s="100"/>
      <c r="G38" s="6" t="str">
        <f t="shared" si="1"/>
        <v/>
      </c>
      <c r="H38" s="100"/>
      <c r="I38" s="101"/>
      <c r="J38" s="55"/>
      <c r="K38" s="6" t="str">
        <f t="shared" si="2"/>
        <v/>
      </c>
      <c r="L38" s="54"/>
      <c r="M38" s="6" t="str">
        <f t="shared" si="16"/>
        <v/>
      </c>
      <c r="N38" s="54"/>
      <c r="O38" s="57"/>
      <c r="P38" s="54">
        <v>1</v>
      </c>
      <c r="Q38" s="6">
        <f t="shared" si="3"/>
        <v>4</v>
      </c>
      <c r="R38" s="54">
        <v>1</v>
      </c>
      <c r="S38" s="6">
        <f t="shared" si="17"/>
        <v>4</v>
      </c>
      <c r="T38" s="173">
        <v>3</v>
      </c>
      <c r="U38" s="133" t="s">
        <v>15</v>
      </c>
      <c r="V38" s="55"/>
      <c r="W38" s="6" t="str">
        <f t="shared" si="4"/>
        <v/>
      </c>
      <c r="X38" s="54"/>
      <c r="Y38" s="6" t="str">
        <f t="shared" si="5"/>
        <v/>
      </c>
      <c r="Z38" s="54"/>
      <c r="AA38" s="57"/>
      <c r="AB38" s="54"/>
      <c r="AC38" s="6" t="str">
        <f t="shared" si="6"/>
        <v/>
      </c>
      <c r="AD38" s="54"/>
      <c r="AE38" s="6" t="str">
        <f t="shared" si="7"/>
        <v/>
      </c>
      <c r="AF38" s="54"/>
      <c r="AG38" s="56"/>
      <c r="AH38" s="55"/>
      <c r="AI38" s="6" t="str">
        <f t="shared" si="8"/>
        <v/>
      </c>
      <c r="AJ38" s="54"/>
      <c r="AK38" s="6" t="str">
        <f t="shared" si="9"/>
        <v/>
      </c>
      <c r="AL38" s="54"/>
      <c r="AM38" s="57"/>
      <c r="AN38" s="7">
        <f t="shared" si="18"/>
        <v>1</v>
      </c>
      <c r="AO38" s="6">
        <f t="shared" si="19"/>
        <v>4</v>
      </c>
      <c r="AP38" s="8">
        <f t="shared" si="20"/>
        <v>1</v>
      </c>
      <c r="AQ38" s="6">
        <f t="shared" si="21"/>
        <v>4</v>
      </c>
      <c r="AR38" s="8">
        <f t="shared" si="22"/>
        <v>3</v>
      </c>
      <c r="AS38" s="9">
        <f t="shared" si="23"/>
        <v>2</v>
      </c>
      <c r="AT38" s="147" t="s">
        <v>118</v>
      </c>
      <c r="AU38" s="142" t="s">
        <v>108</v>
      </c>
    </row>
    <row r="39" spans="1:47" s="59" customFormat="1" ht="15.75" customHeight="1" x14ac:dyDescent="0.25">
      <c r="A39" s="49" t="s">
        <v>227</v>
      </c>
      <c r="B39" s="180" t="s">
        <v>15</v>
      </c>
      <c r="C39" s="169" t="s">
        <v>79</v>
      </c>
      <c r="D39" s="138"/>
      <c r="E39" s="6" t="str">
        <f t="shared" si="24"/>
        <v/>
      </c>
      <c r="F39" s="100"/>
      <c r="G39" s="6" t="str">
        <f t="shared" si="1"/>
        <v/>
      </c>
      <c r="H39" s="100"/>
      <c r="I39" s="101"/>
      <c r="J39" s="55"/>
      <c r="K39" s="6" t="str">
        <f t="shared" si="2"/>
        <v/>
      </c>
      <c r="L39" s="54"/>
      <c r="M39" s="6" t="str">
        <f t="shared" si="16"/>
        <v/>
      </c>
      <c r="N39" s="54"/>
      <c r="O39" s="57"/>
      <c r="P39" s="54">
        <v>1</v>
      </c>
      <c r="Q39" s="6">
        <f t="shared" si="3"/>
        <v>4</v>
      </c>
      <c r="R39" s="54">
        <v>1</v>
      </c>
      <c r="S39" s="6">
        <f t="shared" si="17"/>
        <v>4</v>
      </c>
      <c r="T39" s="173">
        <v>3</v>
      </c>
      <c r="U39" s="133" t="s">
        <v>59</v>
      </c>
      <c r="V39" s="55"/>
      <c r="W39" s="6" t="str">
        <f t="shared" si="4"/>
        <v/>
      </c>
      <c r="X39" s="54"/>
      <c r="Y39" s="6" t="str">
        <f t="shared" si="5"/>
        <v/>
      </c>
      <c r="Z39" s="54"/>
      <c r="AA39" s="57"/>
      <c r="AB39" s="54"/>
      <c r="AC39" s="6" t="str">
        <f t="shared" si="6"/>
        <v/>
      </c>
      <c r="AD39" s="54"/>
      <c r="AE39" s="6" t="str">
        <f t="shared" si="7"/>
        <v/>
      </c>
      <c r="AF39" s="54"/>
      <c r="AG39" s="56"/>
      <c r="AH39" s="55"/>
      <c r="AI39" s="6" t="str">
        <f t="shared" si="8"/>
        <v/>
      </c>
      <c r="AJ39" s="54"/>
      <c r="AK39" s="6" t="str">
        <f t="shared" si="9"/>
        <v/>
      </c>
      <c r="AL39" s="54"/>
      <c r="AM39" s="57"/>
      <c r="AN39" s="7">
        <f t="shared" si="18"/>
        <v>1</v>
      </c>
      <c r="AO39" s="6">
        <f t="shared" si="19"/>
        <v>4</v>
      </c>
      <c r="AP39" s="8">
        <f t="shared" si="20"/>
        <v>1</v>
      </c>
      <c r="AQ39" s="6">
        <f t="shared" si="21"/>
        <v>4</v>
      </c>
      <c r="AR39" s="8">
        <f t="shared" si="22"/>
        <v>3</v>
      </c>
      <c r="AS39" s="9">
        <f t="shared" si="23"/>
        <v>2</v>
      </c>
      <c r="AT39" s="147" t="s">
        <v>117</v>
      </c>
      <c r="AU39" s="142" t="s">
        <v>109</v>
      </c>
    </row>
    <row r="40" spans="1:47" s="59" customFormat="1" ht="15.75" customHeight="1" x14ac:dyDescent="0.25">
      <c r="A40" s="49" t="s">
        <v>259</v>
      </c>
      <c r="B40" s="180" t="s">
        <v>15</v>
      </c>
      <c r="C40" s="169" t="s">
        <v>80</v>
      </c>
      <c r="D40" s="138"/>
      <c r="E40" s="6" t="str">
        <f t="shared" si="24"/>
        <v/>
      </c>
      <c r="F40" s="100"/>
      <c r="G40" s="6" t="str">
        <f t="shared" si="1"/>
        <v/>
      </c>
      <c r="H40" s="100"/>
      <c r="I40" s="101"/>
      <c r="J40" s="55"/>
      <c r="K40" s="6" t="str">
        <f t="shared" si="2"/>
        <v/>
      </c>
      <c r="L40" s="54"/>
      <c r="M40" s="6" t="str">
        <f t="shared" si="16"/>
        <v/>
      </c>
      <c r="N40" s="54"/>
      <c r="O40" s="57"/>
      <c r="P40" s="54">
        <v>2</v>
      </c>
      <c r="Q40" s="6">
        <f t="shared" si="3"/>
        <v>8</v>
      </c>
      <c r="R40" s="54"/>
      <c r="S40" s="6" t="str">
        <f t="shared" si="17"/>
        <v/>
      </c>
      <c r="T40" s="173">
        <v>2</v>
      </c>
      <c r="U40" s="133" t="s">
        <v>135</v>
      </c>
      <c r="V40" s="55"/>
      <c r="W40" s="6" t="str">
        <f t="shared" si="4"/>
        <v/>
      </c>
      <c r="X40" s="54"/>
      <c r="Y40" s="6" t="str">
        <f t="shared" si="5"/>
        <v/>
      </c>
      <c r="Z40" s="54"/>
      <c r="AA40" s="57"/>
      <c r="AB40" s="54"/>
      <c r="AC40" s="6" t="str">
        <f t="shared" si="6"/>
        <v/>
      </c>
      <c r="AD40" s="54"/>
      <c r="AE40" s="6" t="str">
        <f t="shared" si="7"/>
        <v/>
      </c>
      <c r="AF40" s="54"/>
      <c r="AG40" s="56"/>
      <c r="AH40" s="55"/>
      <c r="AI40" s="6" t="str">
        <f t="shared" si="8"/>
        <v/>
      </c>
      <c r="AJ40" s="54"/>
      <c r="AK40" s="6" t="str">
        <f t="shared" si="9"/>
        <v/>
      </c>
      <c r="AL40" s="54"/>
      <c r="AM40" s="57"/>
      <c r="AN40" s="7">
        <f t="shared" si="18"/>
        <v>2</v>
      </c>
      <c r="AO40" s="6">
        <f t="shared" si="19"/>
        <v>8</v>
      </c>
      <c r="AP40" s="8" t="str">
        <f t="shared" si="20"/>
        <v/>
      </c>
      <c r="AQ40" s="6" t="str">
        <f t="shared" si="21"/>
        <v/>
      </c>
      <c r="AR40" s="8">
        <f t="shared" si="22"/>
        <v>2</v>
      </c>
      <c r="AS40" s="9">
        <f t="shared" si="23"/>
        <v>2</v>
      </c>
      <c r="AT40" s="147" t="s">
        <v>117</v>
      </c>
      <c r="AU40" s="142" t="s">
        <v>110</v>
      </c>
    </row>
    <row r="41" spans="1:47" s="59" customFormat="1" ht="15.75" customHeight="1" x14ac:dyDescent="0.25">
      <c r="A41" s="49" t="s">
        <v>268</v>
      </c>
      <c r="B41" s="180" t="s">
        <v>15</v>
      </c>
      <c r="C41" s="169" t="s">
        <v>81</v>
      </c>
      <c r="D41" s="138"/>
      <c r="E41" s="6" t="str">
        <f t="shared" si="24"/>
        <v/>
      </c>
      <c r="F41" s="100"/>
      <c r="G41" s="6" t="str">
        <f t="shared" si="1"/>
        <v/>
      </c>
      <c r="H41" s="100"/>
      <c r="I41" s="101"/>
      <c r="J41" s="55"/>
      <c r="K41" s="6" t="str">
        <f t="shared" si="2"/>
        <v/>
      </c>
      <c r="L41" s="54"/>
      <c r="M41" s="6" t="str">
        <f t="shared" si="16"/>
        <v/>
      </c>
      <c r="N41" s="54"/>
      <c r="O41" s="57"/>
      <c r="P41" s="54">
        <v>1</v>
      </c>
      <c r="Q41" s="6">
        <f t="shared" si="3"/>
        <v>4</v>
      </c>
      <c r="R41" s="54">
        <v>1</v>
      </c>
      <c r="S41" s="6">
        <f t="shared" si="17"/>
        <v>4</v>
      </c>
      <c r="T41" s="173">
        <v>2</v>
      </c>
      <c r="U41" s="133" t="s">
        <v>15</v>
      </c>
      <c r="V41" s="55"/>
      <c r="W41" s="6" t="str">
        <f t="shared" si="4"/>
        <v/>
      </c>
      <c r="X41" s="54"/>
      <c r="Y41" s="6" t="str">
        <f t="shared" si="5"/>
        <v/>
      </c>
      <c r="Z41" s="54"/>
      <c r="AA41" s="57"/>
      <c r="AB41" s="54"/>
      <c r="AC41" s="6" t="str">
        <f t="shared" si="6"/>
        <v/>
      </c>
      <c r="AD41" s="54"/>
      <c r="AE41" s="6" t="str">
        <f t="shared" si="7"/>
        <v/>
      </c>
      <c r="AF41" s="54"/>
      <c r="AG41" s="56"/>
      <c r="AH41" s="55"/>
      <c r="AI41" s="6" t="str">
        <f t="shared" si="8"/>
        <v/>
      </c>
      <c r="AJ41" s="54"/>
      <c r="AK41" s="6" t="str">
        <f t="shared" si="9"/>
        <v/>
      </c>
      <c r="AL41" s="54"/>
      <c r="AM41" s="57"/>
      <c r="AN41" s="7">
        <f t="shared" si="18"/>
        <v>1</v>
      </c>
      <c r="AO41" s="6">
        <f t="shared" si="19"/>
        <v>4</v>
      </c>
      <c r="AP41" s="8">
        <f t="shared" si="20"/>
        <v>1</v>
      </c>
      <c r="AQ41" s="6">
        <f t="shared" si="21"/>
        <v>4</v>
      </c>
      <c r="AR41" s="8">
        <f t="shared" si="22"/>
        <v>2</v>
      </c>
      <c r="AS41" s="9">
        <f t="shared" si="23"/>
        <v>2</v>
      </c>
      <c r="AT41" s="147" t="s">
        <v>118</v>
      </c>
      <c r="AU41" s="142" t="s">
        <v>108</v>
      </c>
    </row>
    <row r="42" spans="1:47" ht="15.75" customHeight="1" x14ac:dyDescent="0.25">
      <c r="A42" s="49" t="s">
        <v>228</v>
      </c>
      <c r="B42" s="52" t="s">
        <v>15</v>
      </c>
      <c r="C42" s="169" t="s">
        <v>82</v>
      </c>
      <c r="D42" s="138"/>
      <c r="E42" s="6" t="str">
        <f t="shared" si="24"/>
        <v/>
      </c>
      <c r="F42" s="100"/>
      <c r="G42" s="6" t="str">
        <f t="shared" si="1"/>
        <v/>
      </c>
      <c r="H42" s="100"/>
      <c r="I42" s="101"/>
      <c r="J42" s="55"/>
      <c r="K42" s="6" t="str">
        <f t="shared" si="2"/>
        <v/>
      </c>
      <c r="L42" s="54"/>
      <c r="M42" s="6" t="str">
        <f t="shared" si="16"/>
        <v/>
      </c>
      <c r="N42" s="54"/>
      <c r="O42" s="57"/>
      <c r="P42" s="54">
        <v>1</v>
      </c>
      <c r="Q42" s="6">
        <f t="shared" si="3"/>
        <v>4</v>
      </c>
      <c r="R42" s="54">
        <v>1</v>
      </c>
      <c r="S42" s="6">
        <f t="shared" si="17"/>
        <v>4</v>
      </c>
      <c r="T42" s="173">
        <v>3</v>
      </c>
      <c r="U42" s="133" t="s">
        <v>141</v>
      </c>
      <c r="V42" s="55"/>
      <c r="W42" s="178" t="str">
        <f t="shared" si="4"/>
        <v/>
      </c>
      <c r="X42" s="54"/>
      <c r="Y42" s="6" t="str">
        <f t="shared" si="5"/>
        <v/>
      </c>
      <c r="Z42" s="54"/>
      <c r="AA42" s="57"/>
      <c r="AB42" s="54"/>
      <c r="AC42" s="6" t="str">
        <f t="shared" si="6"/>
        <v/>
      </c>
      <c r="AD42" s="54"/>
      <c r="AE42" s="6" t="str">
        <f t="shared" si="7"/>
        <v/>
      </c>
      <c r="AF42" s="54"/>
      <c r="AG42" s="56"/>
      <c r="AH42" s="55"/>
      <c r="AI42" s="6" t="str">
        <f t="shared" si="8"/>
        <v/>
      </c>
      <c r="AJ42" s="54"/>
      <c r="AK42" s="6" t="str">
        <f t="shared" si="9"/>
        <v/>
      </c>
      <c r="AL42" s="54"/>
      <c r="AM42" s="57"/>
      <c r="AN42" s="7">
        <f t="shared" si="18"/>
        <v>1</v>
      </c>
      <c r="AO42" s="6">
        <f t="shared" si="19"/>
        <v>4</v>
      </c>
      <c r="AP42" s="8">
        <f t="shared" si="20"/>
        <v>1</v>
      </c>
      <c r="AQ42" s="6">
        <f t="shared" si="21"/>
        <v>4</v>
      </c>
      <c r="AR42" s="8">
        <f t="shared" si="22"/>
        <v>3</v>
      </c>
      <c r="AS42" s="9">
        <f t="shared" si="23"/>
        <v>2</v>
      </c>
      <c r="AT42" s="147" t="s">
        <v>117</v>
      </c>
      <c r="AU42" s="142" t="s">
        <v>107</v>
      </c>
    </row>
    <row r="43" spans="1:47" ht="15.75" customHeight="1" x14ac:dyDescent="0.25">
      <c r="A43" s="49" t="s">
        <v>269</v>
      </c>
      <c r="B43" s="52" t="s">
        <v>15</v>
      </c>
      <c r="C43" s="169" t="s">
        <v>83</v>
      </c>
      <c r="D43" s="138"/>
      <c r="E43" s="6" t="str">
        <f t="shared" si="24"/>
        <v/>
      </c>
      <c r="F43" s="100"/>
      <c r="G43" s="6" t="str">
        <f t="shared" si="1"/>
        <v/>
      </c>
      <c r="H43" s="100"/>
      <c r="I43" s="101"/>
      <c r="J43" s="55"/>
      <c r="K43" s="6" t="str">
        <f t="shared" si="2"/>
        <v/>
      </c>
      <c r="L43" s="54"/>
      <c r="M43" s="6" t="str">
        <f t="shared" si="16"/>
        <v/>
      </c>
      <c r="N43" s="54"/>
      <c r="O43" s="57"/>
      <c r="P43" s="54">
        <v>2</v>
      </c>
      <c r="Q43" s="6">
        <f t="shared" si="3"/>
        <v>8</v>
      </c>
      <c r="R43" s="54"/>
      <c r="S43" s="6" t="str">
        <f t="shared" si="17"/>
        <v/>
      </c>
      <c r="T43" s="173">
        <v>2</v>
      </c>
      <c r="U43" s="133" t="s">
        <v>138</v>
      </c>
      <c r="V43" s="55"/>
      <c r="W43" s="178" t="str">
        <f t="shared" si="4"/>
        <v/>
      </c>
      <c r="X43" s="54"/>
      <c r="Y43" s="6" t="str">
        <f t="shared" si="5"/>
        <v/>
      </c>
      <c r="Z43" s="176"/>
      <c r="AA43" s="57"/>
      <c r="AB43" s="54"/>
      <c r="AC43" s="6" t="str">
        <f t="shared" si="6"/>
        <v/>
      </c>
      <c r="AD43" s="54"/>
      <c r="AE43" s="6" t="str">
        <f t="shared" si="7"/>
        <v/>
      </c>
      <c r="AF43" s="54"/>
      <c r="AG43" s="56"/>
      <c r="AH43" s="55"/>
      <c r="AI43" s="6" t="str">
        <f t="shared" si="8"/>
        <v/>
      </c>
      <c r="AJ43" s="54"/>
      <c r="AK43" s="6" t="str">
        <f t="shared" si="9"/>
        <v/>
      </c>
      <c r="AL43" s="54"/>
      <c r="AM43" s="57"/>
      <c r="AN43" s="7">
        <f t="shared" si="18"/>
        <v>2</v>
      </c>
      <c r="AO43" s="6">
        <f t="shared" si="19"/>
        <v>8</v>
      </c>
      <c r="AP43" s="8" t="str">
        <f t="shared" si="20"/>
        <v/>
      </c>
      <c r="AQ43" s="6" t="str">
        <f t="shared" si="21"/>
        <v/>
      </c>
      <c r="AR43" s="8">
        <f t="shared" si="22"/>
        <v>2</v>
      </c>
      <c r="AS43" s="9">
        <f t="shared" si="23"/>
        <v>2</v>
      </c>
      <c r="AT43" s="147" t="s">
        <v>143</v>
      </c>
      <c r="AU43" s="142" t="s">
        <v>111</v>
      </c>
    </row>
    <row r="44" spans="1:47" s="59" customFormat="1" ht="15.75" customHeight="1" x14ac:dyDescent="0.25">
      <c r="A44" s="49" t="s">
        <v>270</v>
      </c>
      <c r="B44" s="52" t="s">
        <v>15</v>
      </c>
      <c r="C44" s="169" t="s">
        <v>115</v>
      </c>
      <c r="D44" s="138"/>
      <c r="E44" s="6" t="str">
        <f t="shared" si="24"/>
        <v/>
      </c>
      <c r="F44" s="100"/>
      <c r="G44" s="6" t="str">
        <f t="shared" si="1"/>
        <v/>
      </c>
      <c r="H44" s="100"/>
      <c r="I44" s="101"/>
      <c r="J44" s="55"/>
      <c r="K44" s="6" t="str">
        <f t="shared" si="2"/>
        <v/>
      </c>
      <c r="L44" s="54"/>
      <c r="M44" s="6" t="str">
        <f t="shared" si="16"/>
        <v/>
      </c>
      <c r="N44" s="54"/>
      <c r="O44" s="57"/>
      <c r="P44" s="54"/>
      <c r="Q44" s="6" t="str">
        <f t="shared" si="3"/>
        <v/>
      </c>
      <c r="R44" s="54"/>
      <c r="S44" s="6" t="str">
        <f t="shared" si="17"/>
        <v/>
      </c>
      <c r="T44" s="54"/>
      <c r="U44" s="56"/>
      <c r="V44" s="55">
        <v>1</v>
      </c>
      <c r="W44" s="178">
        <f t="shared" si="4"/>
        <v>4</v>
      </c>
      <c r="X44" s="54">
        <v>1</v>
      </c>
      <c r="Y44" s="6">
        <f t="shared" si="5"/>
        <v>4</v>
      </c>
      <c r="Z44" s="173">
        <v>2</v>
      </c>
      <c r="AA44" s="137" t="s">
        <v>138</v>
      </c>
      <c r="AB44" s="54"/>
      <c r="AC44" s="6" t="str">
        <f t="shared" si="6"/>
        <v/>
      </c>
      <c r="AD44" s="54"/>
      <c r="AE44" s="6" t="str">
        <f t="shared" si="7"/>
        <v/>
      </c>
      <c r="AF44" s="54"/>
      <c r="AG44" s="56"/>
      <c r="AH44" s="55"/>
      <c r="AI44" s="6" t="str">
        <f t="shared" si="8"/>
        <v/>
      </c>
      <c r="AJ44" s="54"/>
      <c r="AK44" s="6" t="str">
        <f t="shared" si="9"/>
        <v/>
      </c>
      <c r="AL44" s="54"/>
      <c r="AM44" s="57"/>
      <c r="AN44" s="7">
        <f t="shared" si="18"/>
        <v>1</v>
      </c>
      <c r="AO44" s="6">
        <f t="shared" si="19"/>
        <v>4</v>
      </c>
      <c r="AP44" s="8">
        <f t="shared" si="20"/>
        <v>1</v>
      </c>
      <c r="AQ44" s="6">
        <f t="shared" si="21"/>
        <v>4</v>
      </c>
      <c r="AR44" s="8">
        <f t="shared" si="22"/>
        <v>2</v>
      </c>
      <c r="AS44" s="9">
        <f t="shared" si="23"/>
        <v>2</v>
      </c>
      <c r="AT44" s="147" t="s">
        <v>118</v>
      </c>
      <c r="AU44" s="142" t="s">
        <v>112</v>
      </c>
    </row>
    <row r="45" spans="1:47" s="59" customFormat="1" ht="15.75" customHeight="1" x14ac:dyDescent="0.25">
      <c r="A45" s="49" t="s">
        <v>229</v>
      </c>
      <c r="B45" s="52" t="s">
        <v>15</v>
      </c>
      <c r="C45" s="169" t="s">
        <v>84</v>
      </c>
      <c r="D45" s="138"/>
      <c r="E45" s="6" t="str">
        <f t="shared" si="24"/>
        <v/>
      </c>
      <c r="F45" s="100"/>
      <c r="G45" s="6" t="str">
        <f t="shared" si="1"/>
        <v/>
      </c>
      <c r="H45" s="100"/>
      <c r="I45" s="101"/>
      <c r="J45" s="55"/>
      <c r="K45" s="6" t="str">
        <f t="shared" si="2"/>
        <v/>
      </c>
      <c r="L45" s="54"/>
      <c r="M45" s="6" t="str">
        <f t="shared" si="16"/>
        <v/>
      </c>
      <c r="N45" s="54"/>
      <c r="O45" s="57"/>
      <c r="P45" s="54"/>
      <c r="Q45" s="6" t="str">
        <f t="shared" si="3"/>
        <v/>
      </c>
      <c r="R45" s="54"/>
      <c r="S45" s="6" t="str">
        <f t="shared" si="17"/>
        <v/>
      </c>
      <c r="T45" s="54"/>
      <c r="U45" s="56"/>
      <c r="V45" s="55">
        <v>2</v>
      </c>
      <c r="W45" s="178">
        <f t="shared" si="4"/>
        <v>8</v>
      </c>
      <c r="X45" s="54"/>
      <c r="Y45" s="6" t="str">
        <f t="shared" si="5"/>
        <v/>
      </c>
      <c r="Z45" s="173">
        <v>2</v>
      </c>
      <c r="AA45" s="137" t="s">
        <v>15</v>
      </c>
      <c r="AB45" s="54"/>
      <c r="AC45" s="6" t="str">
        <f t="shared" si="6"/>
        <v/>
      </c>
      <c r="AD45" s="54"/>
      <c r="AE45" s="6" t="str">
        <f t="shared" si="7"/>
        <v/>
      </c>
      <c r="AF45" s="54"/>
      <c r="AG45" s="56"/>
      <c r="AH45" s="55"/>
      <c r="AI45" s="6" t="str">
        <f t="shared" si="8"/>
        <v/>
      </c>
      <c r="AJ45" s="54"/>
      <c r="AK45" s="6" t="str">
        <f t="shared" si="9"/>
        <v/>
      </c>
      <c r="AL45" s="54"/>
      <c r="AM45" s="57"/>
      <c r="AN45" s="7">
        <f t="shared" si="18"/>
        <v>2</v>
      </c>
      <c r="AO45" s="6">
        <f t="shared" si="19"/>
        <v>8</v>
      </c>
      <c r="AP45" s="8" t="str">
        <f t="shared" si="20"/>
        <v/>
      </c>
      <c r="AQ45" s="6" t="str">
        <f t="shared" si="21"/>
        <v/>
      </c>
      <c r="AR45" s="8">
        <f t="shared" si="22"/>
        <v>2</v>
      </c>
      <c r="AS45" s="9">
        <f t="shared" si="23"/>
        <v>2</v>
      </c>
      <c r="AT45" s="147" t="s">
        <v>117</v>
      </c>
      <c r="AU45" s="142" t="s">
        <v>110</v>
      </c>
    </row>
    <row r="46" spans="1:47" s="59" customFormat="1" ht="15.75" customHeight="1" x14ac:dyDescent="0.25">
      <c r="A46" s="170" t="s">
        <v>260</v>
      </c>
      <c r="B46" s="52" t="s">
        <v>15</v>
      </c>
      <c r="C46" s="169" t="s">
        <v>85</v>
      </c>
      <c r="D46" s="138"/>
      <c r="E46" s="6" t="str">
        <f t="shared" si="24"/>
        <v/>
      </c>
      <c r="F46" s="100"/>
      <c r="G46" s="6" t="str">
        <f t="shared" si="1"/>
        <v/>
      </c>
      <c r="H46" s="100"/>
      <c r="I46" s="101"/>
      <c r="J46" s="55"/>
      <c r="K46" s="6" t="str">
        <f t="shared" si="2"/>
        <v/>
      </c>
      <c r="L46" s="54"/>
      <c r="M46" s="6" t="str">
        <f t="shared" si="16"/>
        <v/>
      </c>
      <c r="N46" s="54"/>
      <c r="O46" s="57"/>
      <c r="P46" s="54"/>
      <c r="Q46" s="6" t="str">
        <f t="shared" si="3"/>
        <v/>
      </c>
      <c r="R46" s="54"/>
      <c r="S46" s="6" t="str">
        <f t="shared" si="17"/>
        <v/>
      </c>
      <c r="T46" s="54"/>
      <c r="U46" s="56"/>
      <c r="V46" s="55">
        <v>2</v>
      </c>
      <c r="W46" s="178">
        <f t="shared" si="4"/>
        <v>8</v>
      </c>
      <c r="X46" s="54"/>
      <c r="Y46" s="6" t="str">
        <f t="shared" si="5"/>
        <v/>
      </c>
      <c r="Z46" s="173">
        <v>2</v>
      </c>
      <c r="AA46" s="137" t="s">
        <v>15</v>
      </c>
      <c r="AB46" s="54"/>
      <c r="AC46" s="6" t="str">
        <f t="shared" si="6"/>
        <v/>
      </c>
      <c r="AD46" s="54"/>
      <c r="AE46" s="6" t="str">
        <f t="shared" si="7"/>
        <v/>
      </c>
      <c r="AF46" s="54"/>
      <c r="AG46" s="56"/>
      <c r="AH46" s="55"/>
      <c r="AI46" s="6" t="str">
        <f t="shared" si="8"/>
        <v/>
      </c>
      <c r="AJ46" s="54"/>
      <c r="AK46" s="6" t="str">
        <f t="shared" si="9"/>
        <v/>
      </c>
      <c r="AL46" s="54"/>
      <c r="AM46" s="57"/>
      <c r="AN46" s="7">
        <f t="shared" si="18"/>
        <v>2</v>
      </c>
      <c r="AO46" s="6">
        <f t="shared" si="19"/>
        <v>8</v>
      </c>
      <c r="AP46" s="8" t="str">
        <f t="shared" si="20"/>
        <v/>
      </c>
      <c r="AQ46" s="6" t="str">
        <f t="shared" si="21"/>
        <v/>
      </c>
      <c r="AR46" s="8">
        <f t="shared" si="22"/>
        <v>2</v>
      </c>
      <c r="AS46" s="9">
        <f t="shared" si="23"/>
        <v>2</v>
      </c>
      <c r="AT46" s="147" t="s">
        <v>128</v>
      </c>
      <c r="AU46" s="142" t="s">
        <v>113</v>
      </c>
    </row>
    <row r="47" spans="1:47" ht="15.75" customHeight="1" x14ac:dyDescent="0.25">
      <c r="A47" s="163" t="s">
        <v>230</v>
      </c>
      <c r="B47" s="52" t="s">
        <v>15</v>
      </c>
      <c r="C47" s="169" t="s">
        <v>86</v>
      </c>
      <c r="D47" s="138"/>
      <c r="E47" s="6" t="str">
        <f t="shared" si="24"/>
        <v/>
      </c>
      <c r="F47" s="100"/>
      <c r="G47" s="6" t="str">
        <f t="shared" si="1"/>
        <v/>
      </c>
      <c r="H47" s="100"/>
      <c r="I47" s="101"/>
      <c r="J47" s="55"/>
      <c r="K47" s="6" t="str">
        <f t="shared" si="2"/>
        <v/>
      </c>
      <c r="L47" s="54"/>
      <c r="M47" s="6" t="str">
        <f t="shared" si="16"/>
        <v/>
      </c>
      <c r="N47" s="54"/>
      <c r="O47" s="57"/>
      <c r="P47" s="54"/>
      <c r="Q47" s="6" t="str">
        <f t="shared" si="3"/>
        <v/>
      </c>
      <c r="R47" s="54"/>
      <c r="S47" s="6" t="str">
        <f t="shared" si="17"/>
        <v/>
      </c>
      <c r="T47" s="54"/>
      <c r="U47" s="56"/>
      <c r="V47" s="55"/>
      <c r="W47" s="178" t="str">
        <f t="shared" si="4"/>
        <v/>
      </c>
      <c r="X47" s="54">
        <v>2</v>
      </c>
      <c r="Y47" s="6">
        <f t="shared" si="5"/>
        <v>8</v>
      </c>
      <c r="Z47" s="173">
        <v>2</v>
      </c>
      <c r="AA47" s="137" t="s">
        <v>135</v>
      </c>
      <c r="AB47" s="54"/>
      <c r="AC47" s="6" t="str">
        <f t="shared" si="6"/>
        <v/>
      </c>
      <c r="AD47" s="54"/>
      <c r="AE47" s="6" t="str">
        <f t="shared" si="7"/>
        <v/>
      </c>
      <c r="AF47" s="54"/>
      <c r="AG47" s="56"/>
      <c r="AH47" s="55"/>
      <c r="AI47" s="6" t="str">
        <f t="shared" si="8"/>
        <v/>
      </c>
      <c r="AJ47" s="54"/>
      <c r="AK47" s="6" t="str">
        <f t="shared" si="9"/>
        <v/>
      </c>
      <c r="AL47" s="54"/>
      <c r="AM47" s="57"/>
      <c r="AN47" s="7" t="str">
        <f t="shared" si="18"/>
        <v/>
      </c>
      <c r="AO47" s="6" t="str">
        <f t="shared" si="19"/>
        <v/>
      </c>
      <c r="AP47" s="8">
        <f t="shared" si="20"/>
        <v>2</v>
      </c>
      <c r="AQ47" s="6">
        <f t="shared" si="21"/>
        <v>8</v>
      </c>
      <c r="AR47" s="8">
        <f t="shared" si="22"/>
        <v>2</v>
      </c>
      <c r="AS47" s="9">
        <f t="shared" si="23"/>
        <v>2</v>
      </c>
      <c r="AT47" s="147" t="s">
        <v>117</v>
      </c>
      <c r="AU47" s="142" t="s">
        <v>96</v>
      </c>
    </row>
    <row r="48" spans="1:47" ht="15.75" customHeight="1" x14ac:dyDescent="0.25">
      <c r="A48" s="163" t="s">
        <v>231</v>
      </c>
      <c r="B48" s="52" t="s">
        <v>15</v>
      </c>
      <c r="C48" s="169" t="s">
        <v>87</v>
      </c>
      <c r="D48" s="138"/>
      <c r="E48" s="6" t="str">
        <f t="shared" si="24"/>
        <v/>
      </c>
      <c r="F48" s="100"/>
      <c r="G48" s="6" t="str">
        <f t="shared" si="1"/>
        <v/>
      </c>
      <c r="H48" s="100"/>
      <c r="I48" s="101"/>
      <c r="J48" s="55"/>
      <c r="K48" s="6" t="str">
        <f t="shared" si="2"/>
        <v/>
      </c>
      <c r="L48" s="54"/>
      <c r="M48" s="6" t="str">
        <f t="shared" si="16"/>
        <v/>
      </c>
      <c r="N48" s="54"/>
      <c r="O48" s="57"/>
      <c r="P48" s="54"/>
      <c r="Q48" s="6" t="str">
        <f t="shared" si="3"/>
        <v/>
      </c>
      <c r="R48" s="54"/>
      <c r="S48" s="6" t="str">
        <f t="shared" si="17"/>
        <v/>
      </c>
      <c r="T48" s="54"/>
      <c r="U48" s="56"/>
      <c r="V48" s="55">
        <v>1</v>
      </c>
      <c r="W48" s="178">
        <f t="shared" si="4"/>
        <v>4</v>
      </c>
      <c r="X48" s="54">
        <v>1</v>
      </c>
      <c r="Y48" s="6">
        <f t="shared" si="5"/>
        <v>4</v>
      </c>
      <c r="Z48" s="134">
        <v>3</v>
      </c>
      <c r="AA48" s="137" t="s">
        <v>141</v>
      </c>
      <c r="AB48" s="54"/>
      <c r="AC48" s="6" t="str">
        <f t="shared" si="6"/>
        <v/>
      </c>
      <c r="AD48" s="54"/>
      <c r="AE48" s="6" t="str">
        <f t="shared" si="7"/>
        <v/>
      </c>
      <c r="AF48" s="54"/>
      <c r="AG48" s="56"/>
      <c r="AH48" s="55"/>
      <c r="AI48" s="6" t="str">
        <f t="shared" si="8"/>
        <v/>
      </c>
      <c r="AJ48" s="54"/>
      <c r="AK48" s="6" t="str">
        <f t="shared" si="9"/>
        <v/>
      </c>
      <c r="AL48" s="54"/>
      <c r="AM48" s="57"/>
      <c r="AN48" s="7">
        <f t="shared" si="18"/>
        <v>1</v>
      </c>
      <c r="AO48" s="6">
        <f t="shared" si="19"/>
        <v>4</v>
      </c>
      <c r="AP48" s="8">
        <f t="shared" si="20"/>
        <v>1</v>
      </c>
      <c r="AQ48" s="6">
        <f t="shared" si="21"/>
        <v>4</v>
      </c>
      <c r="AR48" s="8">
        <f t="shared" si="22"/>
        <v>3</v>
      </c>
      <c r="AS48" s="9">
        <f t="shared" si="23"/>
        <v>2</v>
      </c>
      <c r="AT48" s="147" t="s">
        <v>117</v>
      </c>
      <c r="AU48" s="142" t="s">
        <v>107</v>
      </c>
    </row>
    <row r="49" spans="1:47" ht="15.75" customHeight="1" x14ac:dyDescent="0.25">
      <c r="A49" s="49"/>
      <c r="B49" s="52" t="s">
        <v>28</v>
      </c>
      <c r="C49" s="172" t="s">
        <v>189</v>
      </c>
      <c r="D49" s="100">
        <v>1</v>
      </c>
      <c r="E49" s="6">
        <f t="shared" si="24"/>
        <v>4</v>
      </c>
      <c r="F49" s="100">
        <v>1</v>
      </c>
      <c r="G49" s="6">
        <f t="shared" si="1"/>
        <v>4</v>
      </c>
      <c r="H49" s="100">
        <v>2</v>
      </c>
      <c r="I49" s="101" t="s">
        <v>135</v>
      </c>
      <c r="J49" s="55"/>
      <c r="K49" s="6" t="str">
        <f t="shared" si="2"/>
        <v/>
      </c>
      <c r="L49" s="54"/>
      <c r="M49" s="6" t="str">
        <f t="shared" si="16"/>
        <v/>
      </c>
      <c r="N49" s="54"/>
      <c r="O49" s="57"/>
      <c r="P49" s="54"/>
      <c r="Q49" s="6" t="str">
        <f t="shared" si="3"/>
        <v/>
      </c>
      <c r="R49" s="54"/>
      <c r="S49" s="6" t="str">
        <f t="shared" si="17"/>
        <v/>
      </c>
      <c r="T49" s="54"/>
      <c r="U49" s="56"/>
      <c r="V49" s="55"/>
      <c r="W49" s="6" t="str">
        <f t="shared" si="4"/>
        <v/>
      </c>
      <c r="X49" s="54"/>
      <c r="Y49" s="6" t="str">
        <f t="shared" si="5"/>
        <v/>
      </c>
      <c r="Z49" s="54"/>
      <c r="AA49" s="57"/>
      <c r="AB49" s="54"/>
      <c r="AC49" s="6" t="str">
        <f t="shared" si="6"/>
        <v/>
      </c>
      <c r="AD49" s="54"/>
      <c r="AE49" s="6" t="str">
        <f t="shared" si="7"/>
        <v/>
      </c>
      <c r="AF49" s="54"/>
      <c r="AG49" s="56"/>
      <c r="AH49" s="55"/>
      <c r="AI49" s="6" t="str">
        <f t="shared" si="8"/>
        <v/>
      </c>
      <c r="AJ49" s="54"/>
      <c r="AK49" s="6" t="str">
        <f t="shared" si="9"/>
        <v/>
      </c>
      <c r="AL49" s="54"/>
      <c r="AM49" s="57"/>
      <c r="AN49" s="7">
        <f t="shared" si="18"/>
        <v>1</v>
      </c>
      <c r="AO49" s="6">
        <f t="shared" si="19"/>
        <v>4</v>
      </c>
      <c r="AP49" s="8">
        <f t="shared" si="20"/>
        <v>1</v>
      </c>
      <c r="AQ49" s="6">
        <f t="shared" si="21"/>
        <v>4</v>
      </c>
      <c r="AR49" s="8">
        <f t="shared" si="22"/>
        <v>2</v>
      </c>
      <c r="AS49" s="9">
        <f t="shared" si="23"/>
        <v>2</v>
      </c>
      <c r="AT49" s="147"/>
      <c r="AU49" s="149"/>
    </row>
    <row r="50" spans="1:47" ht="15.75" customHeight="1" x14ac:dyDescent="0.25">
      <c r="A50" s="49"/>
      <c r="B50" s="52" t="s">
        <v>28</v>
      </c>
      <c r="C50" s="172" t="s">
        <v>187</v>
      </c>
      <c r="D50" s="100"/>
      <c r="E50" s="6" t="str">
        <f t="shared" si="24"/>
        <v/>
      </c>
      <c r="F50" s="100"/>
      <c r="G50" s="6" t="str">
        <f t="shared" si="1"/>
        <v/>
      </c>
      <c r="H50" s="100"/>
      <c r="I50" s="101"/>
      <c r="J50" s="55">
        <v>1</v>
      </c>
      <c r="K50" s="6">
        <f t="shared" si="2"/>
        <v>4</v>
      </c>
      <c r="L50" s="54">
        <v>1</v>
      </c>
      <c r="M50" s="6">
        <f t="shared" si="16"/>
        <v>4</v>
      </c>
      <c r="N50" s="54">
        <v>2</v>
      </c>
      <c r="O50" s="57" t="s">
        <v>135</v>
      </c>
      <c r="P50" s="54"/>
      <c r="Q50" s="6" t="str">
        <f t="shared" si="3"/>
        <v/>
      </c>
      <c r="R50" s="54"/>
      <c r="S50" s="6" t="str">
        <f t="shared" si="17"/>
        <v/>
      </c>
      <c r="T50" s="54"/>
      <c r="U50" s="56"/>
      <c r="V50" s="55"/>
      <c r="W50" s="6" t="str">
        <f t="shared" si="4"/>
        <v/>
      </c>
      <c r="X50" s="54"/>
      <c r="Y50" s="6" t="str">
        <f t="shared" si="5"/>
        <v/>
      </c>
      <c r="Z50" s="54"/>
      <c r="AA50" s="57"/>
      <c r="AB50" s="54"/>
      <c r="AC50" s="6" t="str">
        <f t="shared" si="6"/>
        <v/>
      </c>
      <c r="AD50" s="54"/>
      <c r="AE50" s="6" t="str">
        <f t="shared" si="7"/>
        <v/>
      </c>
      <c r="AF50" s="54"/>
      <c r="AG50" s="56"/>
      <c r="AH50" s="55"/>
      <c r="AI50" s="6" t="str">
        <f t="shared" si="8"/>
        <v/>
      </c>
      <c r="AJ50" s="54"/>
      <c r="AK50" s="6" t="str">
        <f t="shared" si="9"/>
        <v/>
      </c>
      <c r="AL50" s="54"/>
      <c r="AM50" s="57"/>
      <c r="AN50" s="7">
        <f t="shared" si="18"/>
        <v>1</v>
      </c>
      <c r="AO50" s="6">
        <f t="shared" si="19"/>
        <v>4</v>
      </c>
      <c r="AP50" s="8">
        <f t="shared" si="20"/>
        <v>1</v>
      </c>
      <c r="AQ50" s="6">
        <f t="shared" si="21"/>
        <v>4</v>
      </c>
      <c r="AR50" s="8">
        <f t="shared" si="22"/>
        <v>2</v>
      </c>
      <c r="AS50" s="9">
        <f t="shared" si="23"/>
        <v>2</v>
      </c>
      <c r="AT50" s="117"/>
      <c r="AU50" s="149"/>
    </row>
    <row r="51" spans="1:47" ht="15.75" customHeight="1" thickBot="1" x14ac:dyDescent="0.3">
      <c r="A51" s="49"/>
      <c r="B51" s="52" t="s">
        <v>28</v>
      </c>
      <c r="C51" s="172" t="s">
        <v>188</v>
      </c>
      <c r="D51" s="100"/>
      <c r="E51" s="6" t="str">
        <f t="shared" si="24"/>
        <v/>
      </c>
      <c r="F51" s="100"/>
      <c r="G51" s="6" t="str">
        <f t="shared" si="1"/>
        <v/>
      </c>
      <c r="H51" s="100"/>
      <c r="I51" s="101"/>
      <c r="J51" s="55"/>
      <c r="K51" s="6" t="str">
        <f t="shared" si="2"/>
        <v/>
      </c>
      <c r="L51" s="54"/>
      <c r="M51" s="6" t="str">
        <f t="shared" si="16"/>
        <v/>
      </c>
      <c r="N51" s="54"/>
      <c r="O51" s="57"/>
      <c r="P51" s="54">
        <v>1</v>
      </c>
      <c r="Q51" s="6">
        <f t="shared" si="3"/>
        <v>4</v>
      </c>
      <c r="R51" s="54">
        <v>1</v>
      </c>
      <c r="S51" s="6">
        <f t="shared" si="17"/>
        <v>4</v>
      </c>
      <c r="T51" s="54">
        <v>2</v>
      </c>
      <c r="U51" s="56" t="s">
        <v>135</v>
      </c>
      <c r="V51" s="55"/>
      <c r="W51" s="6" t="str">
        <f t="shared" si="4"/>
        <v/>
      </c>
      <c r="X51" s="54"/>
      <c r="Y51" s="6" t="str">
        <f t="shared" si="5"/>
        <v/>
      </c>
      <c r="Z51" s="54"/>
      <c r="AA51" s="57"/>
      <c r="AB51" s="54"/>
      <c r="AC51" s="6" t="str">
        <f t="shared" si="6"/>
        <v/>
      </c>
      <c r="AD51" s="54"/>
      <c r="AE51" s="6" t="str">
        <f t="shared" si="7"/>
        <v/>
      </c>
      <c r="AF51" s="54"/>
      <c r="AG51" s="56"/>
      <c r="AH51" s="55"/>
      <c r="AI51" s="6" t="str">
        <f t="shared" si="8"/>
        <v/>
      </c>
      <c r="AJ51" s="54"/>
      <c r="AK51" s="6" t="str">
        <f t="shared" si="9"/>
        <v/>
      </c>
      <c r="AL51" s="54"/>
      <c r="AM51" s="57"/>
      <c r="AN51" s="7">
        <f t="shared" si="18"/>
        <v>1</v>
      </c>
      <c r="AO51" s="6">
        <f t="shared" si="19"/>
        <v>4</v>
      </c>
      <c r="AP51" s="8">
        <f t="shared" si="20"/>
        <v>1</v>
      </c>
      <c r="AQ51" s="6">
        <f t="shared" si="21"/>
        <v>4</v>
      </c>
      <c r="AR51" s="8">
        <f t="shared" si="22"/>
        <v>2</v>
      </c>
      <c r="AS51" s="9">
        <f t="shared" si="23"/>
        <v>2</v>
      </c>
      <c r="AT51" s="117"/>
      <c r="AU51" s="149"/>
    </row>
    <row r="52" spans="1:47" s="5" customFormat="1" ht="27" customHeight="1" thickBot="1" x14ac:dyDescent="0.35">
      <c r="A52" s="10"/>
      <c r="B52" s="11"/>
      <c r="C52" s="112" t="s">
        <v>39</v>
      </c>
      <c r="D52" s="69">
        <f>SUM(D10:D51)</f>
        <v>17</v>
      </c>
      <c r="E52" s="69">
        <f>SUM(E10:E51)</f>
        <v>68</v>
      </c>
      <c r="F52" s="69">
        <f>SUM(F10:F51)</f>
        <v>8</v>
      </c>
      <c r="G52" s="69">
        <f>SUM(G10:G51)</f>
        <v>32</v>
      </c>
      <c r="H52" s="69">
        <f>SUM(H10:H51)</f>
        <v>28</v>
      </c>
      <c r="I52" s="115" t="s">
        <v>17</v>
      </c>
      <c r="J52" s="69">
        <f>SUM(J10:J51)</f>
        <v>13</v>
      </c>
      <c r="K52" s="69">
        <f>SUM(K10:K51)</f>
        <v>56</v>
      </c>
      <c r="L52" s="69">
        <f>SUM(L10:L51)</f>
        <v>11</v>
      </c>
      <c r="M52" s="69">
        <f>SUM(M10:M51)</f>
        <v>44</v>
      </c>
      <c r="N52" s="69">
        <f>SUM(N10:N51)</f>
        <v>31</v>
      </c>
      <c r="O52" s="115" t="s">
        <v>17</v>
      </c>
      <c r="P52" s="69">
        <f>SUM(P10:P51)</f>
        <v>19</v>
      </c>
      <c r="Q52" s="69">
        <f>SUM(Q10:Q51)</f>
        <v>76</v>
      </c>
      <c r="R52" s="69">
        <f>SUM(R10:R51)</f>
        <v>8</v>
      </c>
      <c r="S52" s="69">
        <f>SUM(S10:S51)</f>
        <v>32</v>
      </c>
      <c r="T52" s="69">
        <f>SUM(T10:T51)</f>
        <v>30</v>
      </c>
      <c r="U52" s="115" t="s">
        <v>17</v>
      </c>
      <c r="V52" s="69">
        <f>SUM(V10:V51)</f>
        <v>6</v>
      </c>
      <c r="W52" s="69">
        <f>SUM(W10:W51)</f>
        <v>24</v>
      </c>
      <c r="X52" s="69">
        <f>SUM(X10:X51)</f>
        <v>4</v>
      </c>
      <c r="Y52" s="69">
        <f>SUM(Y10:Y51)</f>
        <v>16</v>
      </c>
      <c r="Z52" s="69">
        <f>SUM(Z10:Z51)</f>
        <v>11</v>
      </c>
      <c r="AA52" s="115" t="s">
        <v>17</v>
      </c>
      <c r="AB52" s="69">
        <f>SUM(AB10:AB51)</f>
        <v>0</v>
      </c>
      <c r="AC52" s="69">
        <f>SUM(AC10:AC51)</f>
        <v>0</v>
      </c>
      <c r="AD52" s="69">
        <f>SUM(AD10:AD51)</f>
        <v>0</v>
      </c>
      <c r="AE52" s="69">
        <f>SUM(AE10:AE51)</f>
        <v>0</v>
      </c>
      <c r="AF52" s="69">
        <f>SUM(AF10:AF51)</f>
        <v>0</v>
      </c>
      <c r="AG52" s="115" t="s">
        <v>17</v>
      </c>
      <c r="AH52" s="69">
        <f>SUM(AH10:AH51)</f>
        <v>0</v>
      </c>
      <c r="AI52" s="69">
        <f>SUM(AI10:AI51)</f>
        <v>0</v>
      </c>
      <c r="AJ52" s="69">
        <f>SUM(AJ10:AJ51)</f>
        <v>0</v>
      </c>
      <c r="AK52" s="69">
        <f>SUM(AK10:AK51)</f>
        <v>0</v>
      </c>
      <c r="AL52" s="69">
        <f>SUM(AL10:AL51)</f>
        <v>0</v>
      </c>
      <c r="AM52" s="115" t="s">
        <v>17</v>
      </c>
      <c r="AN52" s="69">
        <f t="shared" ref="AN52:AS52" si="25">SUM(AN10:AN51)</f>
        <v>55</v>
      </c>
      <c r="AO52" s="69">
        <f t="shared" si="25"/>
        <v>220</v>
      </c>
      <c r="AP52" s="69">
        <f t="shared" si="25"/>
        <v>31</v>
      </c>
      <c r="AQ52" s="69">
        <f t="shared" si="25"/>
        <v>124</v>
      </c>
      <c r="AR52" s="69">
        <f t="shared" si="25"/>
        <v>100</v>
      </c>
      <c r="AS52" s="123">
        <f t="shared" si="25"/>
        <v>86</v>
      </c>
      <c r="AT52" s="25"/>
      <c r="AU52" s="25"/>
    </row>
    <row r="53" spans="1:47" ht="15.75" customHeight="1" x14ac:dyDescent="0.3">
      <c r="A53" s="12"/>
      <c r="B53" s="13"/>
      <c r="C53" s="14" t="s">
        <v>16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  <c r="AL53" s="237"/>
      <c r="AM53" s="237"/>
      <c r="AN53" s="70"/>
      <c r="AO53" s="71"/>
      <c r="AP53" s="71"/>
      <c r="AQ53" s="71"/>
      <c r="AR53" s="71"/>
      <c r="AS53" s="72"/>
      <c r="AT53" s="118"/>
      <c r="AU53" s="110"/>
    </row>
    <row r="54" spans="1:47" s="93" customFormat="1" ht="15.75" customHeight="1" x14ac:dyDescent="0.25">
      <c r="A54" s="168" t="s">
        <v>255</v>
      </c>
      <c r="B54" s="52" t="s">
        <v>32</v>
      </c>
      <c r="C54" s="131" t="s">
        <v>88</v>
      </c>
      <c r="D54" s="144"/>
      <c r="E54" s="6" t="str">
        <f>IF(D54*4=0,"",D54*4)</f>
        <v/>
      </c>
      <c r="F54" s="100"/>
      <c r="G54" s="6" t="str">
        <f>IF(F54*4=0,"",F54*4)</f>
        <v/>
      </c>
      <c r="H54" s="100" t="s">
        <v>17</v>
      </c>
      <c r="I54" s="101"/>
      <c r="J54" s="55"/>
      <c r="K54" s="6" t="str">
        <f>IF(J54*4=0,"",J54*4)</f>
        <v/>
      </c>
      <c r="L54" s="54"/>
      <c r="M54" s="6" t="str">
        <f>IF(L54*4=0,"",L54*4)</f>
        <v/>
      </c>
      <c r="N54" s="54" t="s">
        <v>17</v>
      </c>
      <c r="O54" s="57"/>
      <c r="P54" s="54"/>
      <c r="Q54" s="6" t="str">
        <f>IF(P54*4=0,"",P54*4)</f>
        <v/>
      </c>
      <c r="R54" s="54"/>
      <c r="S54" s="6" t="str">
        <f>IF(R54*4=0,"",R54*4)</f>
        <v/>
      </c>
      <c r="T54" s="54" t="s">
        <v>17</v>
      </c>
      <c r="U54" s="56" t="s">
        <v>140</v>
      </c>
      <c r="V54" s="55"/>
      <c r="W54" s="6" t="str">
        <f>IF(V54*4=0,"",V54*4)</f>
        <v/>
      </c>
      <c r="X54" s="54"/>
      <c r="Y54" s="210" t="str">
        <f>IF(X54*4=0,"",X54*4)</f>
        <v/>
      </c>
      <c r="Z54" s="54" t="s">
        <v>17</v>
      </c>
      <c r="AA54" s="57"/>
      <c r="AB54" s="54"/>
      <c r="AC54" s="6" t="str">
        <f t="shared" ref="AC54:AC56" si="26">IF(AB54*14=0,"",AB54*14)</f>
        <v/>
      </c>
      <c r="AD54" s="54"/>
      <c r="AE54" s="6" t="str">
        <f t="shared" ref="AE54:AE56" si="27">IF(AD54*14=0,"",AD54*14)</f>
        <v/>
      </c>
      <c r="AF54" s="54" t="s">
        <v>17</v>
      </c>
      <c r="AG54" s="56"/>
      <c r="AH54" s="55"/>
      <c r="AI54" s="6" t="str">
        <f t="shared" ref="AI54:AI56" si="28">IF(AH54*14=0,"",AH54*14)</f>
        <v/>
      </c>
      <c r="AJ54" s="54"/>
      <c r="AK54" s="6" t="str">
        <f t="shared" ref="AK54:AK56" si="29">IF(AJ54*14=0,"",AJ54*14)</f>
        <v/>
      </c>
      <c r="AL54" s="54" t="s">
        <v>17</v>
      </c>
      <c r="AM54" s="57"/>
      <c r="AN54" s="7"/>
      <c r="AO54" s="6" t="str">
        <f>IF((D54+J54+P54+V54+AB54+AH54)*4=0,"",(D54+J54+P54+V54+AB54+AH54)*4)</f>
        <v/>
      </c>
      <c r="AP54" s="8"/>
      <c r="AQ54" s="6" t="str">
        <f>IF((L54+F54+R54+X54+AD54+AJ54)*4=0,"",(L54+F54+R54+X54+AD54+AJ54)*4)</f>
        <v/>
      </c>
      <c r="AR54" s="58" t="s">
        <v>17</v>
      </c>
      <c r="AS54" s="9" t="str">
        <f>IF(D54+F54+L54+J54+P54+R54+V54+X54+AB54+AD54+AH54+AJ54=0,"",D54+F54+L54+J54+P54+R54+V54+X54+AB54+AD54+AH54+AJ54)</f>
        <v/>
      </c>
      <c r="AT54" s="117" t="s">
        <v>158</v>
      </c>
      <c r="AU54" s="195" t="s">
        <v>109</v>
      </c>
    </row>
    <row r="55" spans="1:47" ht="15.75" customHeight="1" x14ac:dyDescent="0.25">
      <c r="A55" s="168" t="s">
        <v>256</v>
      </c>
      <c r="B55" s="52" t="s">
        <v>32</v>
      </c>
      <c r="C55" s="131" t="s">
        <v>89</v>
      </c>
      <c r="D55" s="144"/>
      <c r="E55" s="6" t="str">
        <f t="shared" ref="E55:E56" si="30">IF(D55*4=0,"",D55*4)</f>
        <v/>
      </c>
      <c r="F55" s="100"/>
      <c r="G55" s="6" t="str">
        <f t="shared" ref="G55:G56" si="31">IF(F55*4=0,"",F55*4)</f>
        <v/>
      </c>
      <c r="H55" s="100" t="s">
        <v>17</v>
      </c>
      <c r="I55" s="101"/>
      <c r="J55" s="55"/>
      <c r="K55" s="6" t="str">
        <f>IF(J55*4=0,"",J55*4)</f>
        <v/>
      </c>
      <c r="L55" s="54"/>
      <c r="M55" s="6" t="str">
        <f t="shared" ref="M55:M56" si="32">IF(L55*4=0,"",L55*4)</f>
        <v/>
      </c>
      <c r="N55" s="54" t="s">
        <v>17</v>
      </c>
      <c r="O55" s="57"/>
      <c r="P55" s="54"/>
      <c r="Q55" s="6" t="str">
        <f t="shared" ref="Q55:Q56" si="33">IF(P55*4=0,"",P55*4)</f>
        <v/>
      </c>
      <c r="R55" s="54"/>
      <c r="S55" s="6" t="str">
        <f t="shared" ref="S55:S56" si="34">IF(R55*4=0,"",R55*4)</f>
        <v/>
      </c>
      <c r="T55" s="54" t="s">
        <v>17</v>
      </c>
      <c r="U55" s="56"/>
      <c r="V55" s="55"/>
      <c r="W55" s="6" t="str">
        <f t="shared" ref="W55:W56" si="35">IF(V55*4=0,"",V55*4)</f>
        <v/>
      </c>
      <c r="X55" s="54"/>
      <c r="Y55" s="210">
        <v>120</v>
      </c>
      <c r="Z55" s="54" t="s">
        <v>17</v>
      </c>
      <c r="AA55" s="57" t="s">
        <v>114</v>
      </c>
      <c r="AB55" s="54"/>
      <c r="AC55" s="6" t="str">
        <f t="shared" si="26"/>
        <v/>
      </c>
      <c r="AD55" s="54"/>
      <c r="AE55" s="6" t="str">
        <f t="shared" si="27"/>
        <v/>
      </c>
      <c r="AF55" s="54" t="s">
        <v>17</v>
      </c>
      <c r="AG55" s="56"/>
      <c r="AH55" s="55"/>
      <c r="AI55" s="6" t="str">
        <f t="shared" si="28"/>
        <v/>
      </c>
      <c r="AJ55" s="54"/>
      <c r="AK55" s="6" t="str">
        <f t="shared" si="29"/>
        <v/>
      </c>
      <c r="AL55" s="54" t="s">
        <v>17</v>
      </c>
      <c r="AM55" s="57"/>
      <c r="AN55" s="7"/>
      <c r="AO55" s="6" t="str">
        <f t="shared" ref="AO55:AO56" si="36">IF((D55+J55+P55+V55+AB55+AH55)*4=0,"",(D55+J55+P55+V55+AB55+AH55)*4)</f>
        <v/>
      </c>
      <c r="AP55" s="8"/>
      <c r="AQ55" s="178">
        <v>120</v>
      </c>
      <c r="AR55" s="58" t="s">
        <v>17</v>
      </c>
      <c r="AS55" s="9" t="str">
        <f>IF(D55+F55+L55+J55+P55+R55+V55+X55+AB55+AD55+AH55+AJ55=0,"",D55+F55+L55+J55+P55+R55+V55+X55+AB55+AD55+AH55+AJ55)</f>
        <v/>
      </c>
      <c r="AT55" s="117" t="s">
        <v>158</v>
      </c>
      <c r="AU55" s="208" t="s">
        <v>109</v>
      </c>
    </row>
    <row r="56" spans="1:47" ht="15.75" customHeight="1" thickBot="1" x14ac:dyDescent="0.3">
      <c r="A56" s="168" t="s">
        <v>257</v>
      </c>
      <c r="B56" s="52" t="s">
        <v>32</v>
      </c>
      <c r="C56" s="131" t="s">
        <v>90</v>
      </c>
      <c r="D56" s="145"/>
      <c r="E56" s="6" t="str">
        <f t="shared" si="30"/>
        <v/>
      </c>
      <c r="F56" s="100"/>
      <c r="G56" s="6" t="str">
        <f t="shared" si="31"/>
        <v/>
      </c>
      <c r="H56" s="100" t="s">
        <v>17</v>
      </c>
      <c r="I56" s="101"/>
      <c r="J56" s="55"/>
      <c r="K56" s="6" t="str">
        <f>IF(J56*4=0,"",J56*4)</f>
        <v/>
      </c>
      <c r="L56" s="54"/>
      <c r="M56" s="6" t="str">
        <f t="shared" si="32"/>
        <v/>
      </c>
      <c r="N56" s="54" t="s">
        <v>17</v>
      </c>
      <c r="O56" s="57"/>
      <c r="P56" s="54"/>
      <c r="Q56" s="6" t="str">
        <f t="shared" si="33"/>
        <v/>
      </c>
      <c r="R56" s="54"/>
      <c r="S56" s="6" t="str">
        <f t="shared" si="34"/>
        <v/>
      </c>
      <c r="T56" s="54" t="s">
        <v>17</v>
      </c>
      <c r="U56" s="56"/>
      <c r="V56" s="55"/>
      <c r="W56" s="6" t="str">
        <f t="shared" si="35"/>
        <v/>
      </c>
      <c r="X56" s="54"/>
      <c r="Y56" s="178" t="str">
        <f t="shared" ref="Y56" si="37">IF(X56*4=0,"",X56*4)</f>
        <v/>
      </c>
      <c r="Z56" s="54" t="s">
        <v>17</v>
      </c>
      <c r="AA56" s="57" t="s">
        <v>139</v>
      </c>
      <c r="AB56" s="54"/>
      <c r="AC56" s="6" t="str">
        <f t="shared" si="26"/>
        <v/>
      </c>
      <c r="AD56" s="54"/>
      <c r="AE56" s="6" t="str">
        <f t="shared" si="27"/>
        <v/>
      </c>
      <c r="AF56" s="54" t="s">
        <v>17</v>
      </c>
      <c r="AG56" s="56"/>
      <c r="AH56" s="55"/>
      <c r="AI56" s="6" t="str">
        <f t="shared" si="28"/>
        <v/>
      </c>
      <c r="AJ56" s="54"/>
      <c r="AK56" s="6" t="str">
        <f t="shared" si="29"/>
        <v/>
      </c>
      <c r="AL56" s="54" t="s">
        <v>17</v>
      </c>
      <c r="AM56" s="57"/>
      <c r="AN56" s="7"/>
      <c r="AO56" s="6" t="str">
        <f t="shared" si="36"/>
        <v/>
      </c>
      <c r="AP56" s="8"/>
      <c r="AQ56" s="6" t="str">
        <f t="shared" ref="AQ56" si="38">IF((L56+F56+R56+X56+AD56+AJ56)*4=0,"",(L56+F56+R56+X56+AD56+AJ56)*4)</f>
        <v/>
      </c>
      <c r="AR56" s="58" t="s">
        <v>17</v>
      </c>
      <c r="AS56" s="9" t="str">
        <f>IF(D56+F56+L56+J56+P56+R56+V56+X56+AB56+AD56+AH56+AJ56=0,"",D56+F56+L56+J56+P56+R56+V56+X56+AB56+AD56+AH56+AJ56)</f>
        <v/>
      </c>
      <c r="AT56" s="161" t="s">
        <v>158</v>
      </c>
      <c r="AU56" s="208" t="s">
        <v>109</v>
      </c>
    </row>
    <row r="57" spans="1:47" s="24" customFormat="1" ht="21.95" customHeight="1" thickBot="1" x14ac:dyDescent="0.3">
      <c r="A57" s="18"/>
      <c r="B57" s="19"/>
      <c r="C57" s="20" t="s">
        <v>18</v>
      </c>
      <c r="D57" s="21">
        <f>SUM(D54:D56)</f>
        <v>0</v>
      </c>
      <c r="E57" s="21">
        <f t="shared" ref="E57:G57" si="39">SUM(E54:E56)</f>
        <v>0</v>
      </c>
      <c r="F57" s="21">
        <f t="shared" si="39"/>
        <v>0</v>
      </c>
      <c r="G57" s="21">
        <f t="shared" si="39"/>
        <v>0</v>
      </c>
      <c r="H57" s="113" t="s">
        <v>17</v>
      </c>
      <c r="I57" s="114" t="s">
        <v>17</v>
      </c>
      <c r="J57" s="73">
        <f>SUM(J54:J56)</f>
        <v>0</v>
      </c>
      <c r="K57" s="21">
        <f t="shared" ref="K57:M57" si="40">SUM(K54:K56)</f>
        <v>0</v>
      </c>
      <c r="L57" s="21">
        <f t="shared" si="40"/>
        <v>0</v>
      </c>
      <c r="M57" s="21">
        <f t="shared" si="40"/>
        <v>0</v>
      </c>
      <c r="N57" s="113" t="s">
        <v>17</v>
      </c>
      <c r="O57" s="114" t="s">
        <v>17</v>
      </c>
      <c r="P57" s="21">
        <f>SUM(P54:P56)</f>
        <v>0</v>
      </c>
      <c r="Q57" s="21">
        <f t="shared" ref="Q57:S57" si="41">SUM(Q54:Q56)</f>
        <v>0</v>
      </c>
      <c r="R57" s="21">
        <f t="shared" si="41"/>
        <v>0</v>
      </c>
      <c r="S57" s="21">
        <f t="shared" si="41"/>
        <v>0</v>
      </c>
      <c r="T57" s="113" t="s">
        <v>17</v>
      </c>
      <c r="U57" s="114" t="s">
        <v>17</v>
      </c>
      <c r="V57" s="73">
        <f>SUM(V54:V56)</f>
        <v>0</v>
      </c>
      <c r="W57" s="21">
        <f t="shared" ref="W57:Y57" si="42">SUM(W54:W56)</f>
        <v>0</v>
      </c>
      <c r="X57" s="21">
        <f t="shared" si="42"/>
        <v>0</v>
      </c>
      <c r="Y57" s="21">
        <f t="shared" si="42"/>
        <v>120</v>
      </c>
      <c r="Z57" s="113" t="s">
        <v>17</v>
      </c>
      <c r="AA57" s="114" t="s">
        <v>17</v>
      </c>
      <c r="AB57" s="21">
        <f>SUM(AB54:AB56)</f>
        <v>0</v>
      </c>
      <c r="AC57" s="21">
        <f t="shared" ref="AC57:AE57" si="43">SUM(AC54:AC56)</f>
        <v>0</v>
      </c>
      <c r="AD57" s="21">
        <f t="shared" si="43"/>
        <v>0</v>
      </c>
      <c r="AE57" s="21">
        <f t="shared" si="43"/>
        <v>0</v>
      </c>
      <c r="AF57" s="113" t="s">
        <v>17</v>
      </c>
      <c r="AG57" s="114" t="s">
        <v>17</v>
      </c>
      <c r="AH57" s="21">
        <f>SUM(AH54:AH56)</f>
        <v>0</v>
      </c>
      <c r="AI57" s="21">
        <f t="shared" ref="AI57:AK57" si="44">SUM(AI54:AI56)</f>
        <v>0</v>
      </c>
      <c r="AJ57" s="21">
        <f t="shared" si="44"/>
        <v>0</v>
      </c>
      <c r="AK57" s="21">
        <f t="shared" si="44"/>
        <v>0</v>
      </c>
      <c r="AL57" s="113" t="s">
        <v>17</v>
      </c>
      <c r="AM57" s="114" t="s">
        <v>17</v>
      </c>
      <c r="AN57" s="75">
        <f>SUM(AN54:AN56)</f>
        <v>0</v>
      </c>
      <c r="AO57" s="21">
        <f t="shared" ref="AO57:AQ57" si="45">SUM(AO54:AO56)</f>
        <v>0</v>
      </c>
      <c r="AP57" s="21">
        <f t="shared" si="45"/>
        <v>0</v>
      </c>
      <c r="AQ57" s="21">
        <f t="shared" si="45"/>
        <v>120</v>
      </c>
      <c r="AR57" s="74" t="s">
        <v>17</v>
      </c>
      <c r="AS57" s="96">
        <f t="shared" ref="AS57" si="46">SUM(AS54:AS56)</f>
        <v>0</v>
      </c>
      <c r="AU57" s="209"/>
    </row>
    <row r="58" spans="1:47" ht="15.75" customHeight="1" x14ac:dyDescent="0.3">
      <c r="A58" s="12"/>
      <c r="B58" s="13"/>
      <c r="C58" s="14" t="s">
        <v>41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37"/>
      <c r="AL58" s="237"/>
      <c r="AM58" s="237"/>
      <c r="AN58" s="70"/>
      <c r="AO58" s="71"/>
      <c r="AP58" s="71"/>
      <c r="AQ58" s="71"/>
      <c r="AR58" s="71"/>
      <c r="AS58" s="72"/>
      <c r="AT58" s="118"/>
      <c r="AU58" s="110"/>
    </row>
    <row r="59" spans="1:47" s="93" customFormat="1" ht="15.75" customHeight="1" x14ac:dyDescent="0.25">
      <c r="A59" s="94" t="s">
        <v>232</v>
      </c>
      <c r="B59" s="52" t="s">
        <v>28</v>
      </c>
      <c r="C59" s="131" t="s">
        <v>73</v>
      </c>
      <c r="D59" s="144"/>
      <c r="E59" s="6" t="str">
        <f>IF(D59*4=0,"",D59*4)</f>
        <v/>
      </c>
      <c r="F59" s="100"/>
      <c r="G59" s="6" t="str">
        <f>IF(F59*4=0,"",F59*4)</f>
        <v/>
      </c>
      <c r="H59" s="100"/>
      <c r="I59" s="101"/>
      <c r="J59" s="55"/>
      <c r="K59" s="6" t="str">
        <f>IF(J59*4=0,"",J59*4)</f>
        <v/>
      </c>
      <c r="L59" s="54"/>
      <c r="M59" s="6" t="str">
        <f>IF(L59*4=0,"",L59*4)</f>
        <v/>
      </c>
      <c r="N59" s="54"/>
      <c r="O59" s="57"/>
      <c r="P59" s="54"/>
      <c r="Q59" s="6" t="str">
        <f>IF(P59*4=0,"",P59*4)</f>
        <v/>
      </c>
      <c r="R59" s="54"/>
      <c r="S59" s="6" t="str">
        <f>IF(R59*4=0,"",R59*4)</f>
        <v/>
      </c>
      <c r="T59" s="54"/>
      <c r="U59" s="56"/>
      <c r="V59" s="55">
        <v>2</v>
      </c>
      <c r="W59" s="6">
        <f>IF(V59*4=0,"",V59*4)</f>
        <v>8</v>
      </c>
      <c r="X59" s="54"/>
      <c r="Y59" s="6" t="str">
        <f>IF(X59*4=0,"",X59*4)</f>
        <v/>
      </c>
      <c r="Z59" s="54">
        <v>20</v>
      </c>
      <c r="AA59" s="57" t="s">
        <v>135</v>
      </c>
      <c r="AB59" s="54"/>
      <c r="AC59" s="6" t="str">
        <f>IF(AB59*14=0,"",AB59*14)</f>
        <v/>
      </c>
      <c r="AD59" s="54"/>
      <c r="AE59" s="6" t="str">
        <f>IF(AD59*14=0,"",AD59*14)</f>
        <v/>
      </c>
      <c r="AF59" s="54"/>
      <c r="AG59" s="56"/>
      <c r="AH59" s="55"/>
      <c r="AI59" s="6" t="str">
        <f>IF(AH59*14=0,"",AH59*14)</f>
        <v/>
      </c>
      <c r="AJ59" s="54"/>
      <c r="AK59" s="6" t="str">
        <f>IF(AJ59*14=0,"",AJ59*14)</f>
        <v/>
      </c>
      <c r="AL59" s="54"/>
      <c r="AM59" s="57"/>
      <c r="AN59" s="7">
        <f>IF(D59+J59+P59+V59+AB59+AH59=0,"",D59+J59+P59+V59+AB59+AH59)</f>
        <v>2</v>
      </c>
      <c r="AO59" s="6">
        <f>IF((D59+J59+P59+V59+AB59+AH59)*4=0,"",(D59+J59+P59+V59+AB59+AH59)*4)</f>
        <v>8</v>
      </c>
      <c r="AP59" s="8"/>
      <c r="AQ59" s="6" t="str">
        <f>IF((L59+F59+R59+X59+AD59+AJ59)*4=0,"",(L59+F59+R59+X59+AD59+AJ59)*4)</f>
        <v/>
      </c>
      <c r="AR59" s="58">
        <v>20</v>
      </c>
      <c r="AS59" s="9">
        <f>IF(D59+F59+L59+J59+P59+R59+V59+X59+AB59+AD59+AH59+AJ59=0,"",D59+F59+L59+J59+P59+R59+V59+X59+AB59+AD59+AH59+AJ59)</f>
        <v>2</v>
      </c>
      <c r="AT59" s="117" t="s">
        <v>117</v>
      </c>
      <c r="AU59" s="208" t="s">
        <v>109</v>
      </c>
    </row>
    <row r="60" spans="1:47" ht="15.75" customHeight="1" thickBot="1" x14ac:dyDescent="0.3">
      <c r="A60" s="94"/>
      <c r="B60" s="52" t="s">
        <v>28</v>
      </c>
      <c r="C60" s="146"/>
      <c r="D60" s="145"/>
      <c r="E60" s="6" t="str">
        <f>IF(D60*4=0,"",D60*4)</f>
        <v/>
      </c>
      <c r="F60" s="100"/>
      <c r="G60" s="6" t="str">
        <f>IF(F60*4=0,"",F60*4)</f>
        <v/>
      </c>
      <c r="H60" s="100"/>
      <c r="I60" s="101"/>
      <c r="J60" s="55"/>
      <c r="K60" s="6" t="str">
        <f>IF(J60*4=0,"",J60*4)</f>
        <v/>
      </c>
      <c r="L60" s="54"/>
      <c r="M60" s="6" t="str">
        <f>IF(L60*4=0,"",L60*4)</f>
        <v/>
      </c>
      <c r="N60" s="54"/>
      <c r="O60" s="57"/>
      <c r="P60" s="54"/>
      <c r="Q60" s="6" t="str">
        <f>IF(P60*4=0,"",P60*4)</f>
        <v/>
      </c>
      <c r="R60" s="54"/>
      <c r="S60" s="6" t="str">
        <f>IF(R60*4=0,"",R60*4)</f>
        <v/>
      </c>
      <c r="T60" s="54"/>
      <c r="U60" s="56"/>
      <c r="V60" s="55"/>
      <c r="W60" s="6" t="str">
        <f>IF(V60*4=0,"",V60*4)</f>
        <v/>
      </c>
      <c r="X60" s="54"/>
      <c r="Y60" s="6" t="str">
        <f>IF(X60*4=0,"",X60*4)</f>
        <v/>
      </c>
      <c r="Z60" s="54"/>
      <c r="AA60" s="57"/>
      <c r="AB60" s="54"/>
      <c r="AC60" s="6" t="str">
        <f>IF(AB60*14=0,"",AB60*14)</f>
        <v/>
      </c>
      <c r="AD60" s="54"/>
      <c r="AE60" s="6" t="str">
        <f>IF(AD60*14=0,"",AD60*14)</f>
        <v/>
      </c>
      <c r="AF60" s="54"/>
      <c r="AG60" s="56"/>
      <c r="AH60" s="55"/>
      <c r="AI60" s="6" t="str">
        <f>IF(AH60*14=0,"",AH60*14)</f>
        <v/>
      </c>
      <c r="AJ60" s="54"/>
      <c r="AK60" s="6" t="str">
        <f>IF(AJ60*14=0,"",AJ60*14)</f>
        <v/>
      </c>
      <c r="AL60" s="54"/>
      <c r="AM60" s="57"/>
      <c r="AN60" s="7"/>
      <c r="AO60" s="6" t="str">
        <f>IF((D60+J60+P60+V60+AB60+AH60)*4=0,"",(D60+J60+P60+V60+AB60+AH60)*4)</f>
        <v/>
      </c>
      <c r="AP60" s="8"/>
      <c r="AQ60" s="6" t="str">
        <f>IF((L60+F60+R60+X60+AD60+AJ60)*4=0,"",(L60+F60+R60+X60+AD60+AJ60)*4)</f>
        <v/>
      </c>
      <c r="AR60" s="58"/>
      <c r="AS60" s="9" t="str">
        <f>IF(D60+F60+L60+J60+P60+R60+V60+X60+AB60+AD60+AH60+AJ60=0,"",D60+F60+L60+J60+P60+R60+V60+X60+AB60+AD60+AH60+AJ60)</f>
        <v/>
      </c>
    </row>
    <row r="61" spans="1:47" s="24" customFormat="1" ht="21.95" customHeight="1" thickBot="1" x14ac:dyDescent="0.3">
      <c r="A61" s="18"/>
      <c r="B61" s="19"/>
      <c r="C61" s="20" t="s">
        <v>40</v>
      </c>
      <c r="D61" s="21">
        <f>SUM(D59:D60)</f>
        <v>0</v>
      </c>
      <c r="E61" s="21">
        <f>SUM(E59:E60)</f>
        <v>0</v>
      </c>
      <c r="F61" s="21">
        <f>SUM(F59:F60)</f>
        <v>0</v>
      </c>
      <c r="G61" s="21">
        <f>SUM(G59:G60)</f>
        <v>0</v>
      </c>
      <c r="H61" s="21">
        <f>SUM(H59:H60)</f>
        <v>0</v>
      </c>
      <c r="I61" s="114" t="s">
        <v>17</v>
      </c>
      <c r="J61" s="73">
        <f>SUM(J59:J60)</f>
        <v>0</v>
      </c>
      <c r="K61" s="21">
        <f>SUM(K59:K60)</f>
        <v>0</v>
      </c>
      <c r="L61" s="21">
        <f>SUM(L59:L60)</f>
        <v>0</v>
      </c>
      <c r="M61" s="21">
        <f>SUM(M59:M60)</f>
        <v>0</v>
      </c>
      <c r="N61" s="21">
        <f>SUM(N59:N60)</f>
        <v>0</v>
      </c>
      <c r="O61" s="114" t="s">
        <v>17</v>
      </c>
      <c r="P61" s="21">
        <f>SUM(P59:P60)</f>
        <v>0</v>
      </c>
      <c r="Q61" s="21">
        <f>SUM(Q59:Q60)</f>
        <v>0</v>
      </c>
      <c r="R61" s="21">
        <f>SUM(R59:R60)</f>
        <v>0</v>
      </c>
      <c r="S61" s="21">
        <f>SUM(S59:S60)</f>
        <v>0</v>
      </c>
      <c r="T61" s="21">
        <f>SUM(T59:T60)</f>
        <v>0</v>
      </c>
      <c r="U61" s="114" t="s">
        <v>17</v>
      </c>
      <c r="V61" s="73">
        <f>SUM(V59:V60)</f>
        <v>2</v>
      </c>
      <c r="W61" s="21">
        <f>SUM(W59:W60)</f>
        <v>8</v>
      </c>
      <c r="X61" s="21">
        <f>SUM(X59:X60)</f>
        <v>0</v>
      </c>
      <c r="Y61" s="21">
        <f>SUM(Y59:Y60)</f>
        <v>0</v>
      </c>
      <c r="Z61" s="21">
        <f>SUM(Z59:Z60)</f>
        <v>20</v>
      </c>
      <c r="AA61" s="114" t="s">
        <v>17</v>
      </c>
      <c r="AB61" s="21">
        <f>SUM(AB59:AB60)</f>
        <v>0</v>
      </c>
      <c r="AC61" s="21">
        <f>SUM(AC59:AC60)</f>
        <v>0</v>
      </c>
      <c r="AD61" s="21">
        <f>SUM(AD59:AD60)</f>
        <v>0</v>
      </c>
      <c r="AE61" s="21">
        <f>SUM(AE59:AE60)</f>
        <v>0</v>
      </c>
      <c r="AF61" s="21">
        <f>SUM(AF59:AF60)</f>
        <v>0</v>
      </c>
      <c r="AG61" s="114" t="s">
        <v>17</v>
      </c>
      <c r="AH61" s="21">
        <f>SUM(AH59:AH60)</f>
        <v>0</v>
      </c>
      <c r="AI61" s="21">
        <f>SUM(AI59:AI60)</f>
        <v>0</v>
      </c>
      <c r="AJ61" s="21">
        <f>SUM(AJ59:AJ60)</f>
        <v>0</v>
      </c>
      <c r="AK61" s="21">
        <f>SUM(AK59:AK60)</f>
        <v>0</v>
      </c>
      <c r="AL61" s="21">
        <f>SUM(AL59:AL60)</f>
        <v>0</v>
      </c>
      <c r="AM61" s="114" t="s">
        <v>17</v>
      </c>
      <c r="AN61" s="75">
        <f t="shared" ref="AN61:AS61" si="47">SUM(AN59:AN60)</f>
        <v>2</v>
      </c>
      <c r="AO61" s="21">
        <f t="shared" si="47"/>
        <v>8</v>
      </c>
      <c r="AP61" s="21">
        <f t="shared" si="47"/>
        <v>0</v>
      </c>
      <c r="AQ61" s="21">
        <f t="shared" si="47"/>
        <v>0</v>
      </c>
      <c r="AR61" s="21">
        <f t="shared" si="47"/>
        <v>20</v>
      </c>
      <c r="AS61" s="96">
        <f t="shared" si="47"/>
        <v>2</v>
      </c>
    </row>
    <row r="62" spans="1:47" ht="21.95" customHeight="1" thickBot="1" x14ac:dyDescent="0.3">
      <c r="A62" s="22"/>
      <c r="B62" s="23"/>
      <c r="C62" s="125" t="s">
        <v>27</v>
      </c>
      <c r="D62" s="126">
        <f>D52+D57+D61</f>
        <v>17</v>
      </c>
      <c r="E62" s="126">
        <f>E52+E57+E61</f>
        <v>68</v>
      </c>
      <c r="F62" s="126">
        <f>F52+F57+F61</f>
        <v>8</v>
      </c>
      <c r="G62" s="126">
        <f>G52+G57+G61</f>
        <v>32</v>
      </c>
      <c r="H62" s="126">
        <f>H52+H61</f>
        <v>28</v>
      </c>
      <c r="I62" s="127" t="s">
        <v>17</v>
      </c>
      <c r="J62" s="126">
        <f>J52+J57+J61</f>
        <v>13</v>
      </c>
      <c r="K62" s="126">
        <f>K52+K57+K61</f>
        <v>56</v>
      </c>
      <c r="L62" s="126">
        <f>L52+L57+L61</f>
        <v>11</v>
      </c>
      <c r="M62" s="126">
        <f>M52+M57+M61</f>
        <v>44</v>
      </c>
      <c r="N62" s="126">
        <f>N52+N61</f>
        <v>31</v>
      </c>
      <c r="O62" s="127" t="s">
        <v>17</v>
      </c>
      <c r="P62" s="126">
        <f>P52+P57+P61</f>
        <v>19</v>
      </c>
      <c r="Q62" s="126">
        <f>Q52+Q57+Q61</f>
        <v>76</v>
      </c>
      <c r="R62" s="126">
        <f>R52+R57+R61</f>
        <v>8</v>
      </c>
      <c r="S62" s="126">
        <f>S52+S57+S61</f>
        <v>32</v>
      </c>
      <c r="T62" s="126">
        <f>T52+T61</f>
        <v>30</v>
      </c>
      <c r="U62" s="127" t="s">
        <v>17</v>
      </c>
      <c r="V62" s="126">
        <f>V52+V57+V61</f>
        <v>8</v>
      </c>
      <c r="W62" s="126">
        <f>W52+W57+W61</f>
        <v>32</v>
      </c>
      <c r="X62" s="126">
        <f>X52+X57+X61</f>
        <v>4</v>
      </c>
      <c r="Y62" s="126">
        <f>Y52+Y57+Y61</f>
        <v>136</v>
      </c>
      <c r="Z62" s="126">
        <f>Z52+Z61</f>
        <v>31</v>
      </c>
      <c r="AA62" s="127" t="s">
        <v>17</v>
      </c>
      <c r="AB62" s="126">
        <f>AB52+AB57+AB61</f>
        <v>0</v>
      </c>
      <c r="AC62" s="126">
        <f>AC52+AC57+AC61</f>
        <v>0</v>
      </c>
      <c r="AD62" s="126">
        <f>AD52+AD57+AD61</f>
        <v>0</v>
      </c>
      <c r="AE62" s="126">
        <f>AE52+AE57+AE61</f>
        <v>0</v>
      </c>
      <c r="AF62" s="126">
        <f>AF52+AF61</f>
        <v>0</v>
      </c>
      <c r="AG62" s="127" t="s">
        <v>17</v>
      </c>
      <c r="AH62" s="126">
        <f>AH52+AH57+AH61</f>
        <v>0</v>
      </c>
      <c r="AI62" s="126">
        <f>AI52+AI57+AI61</f>
        <v>0</v>
      </c>
      <c r="AJ62" s="126">
        <f>AJ52+AJ57+AJ61</f>
        <v>0</v>
      </c>
      <c r="AK62" s="126">
        <f>AK52+AK57+AK61</f>
        <v>0</v>
      </c>
      <c r="AL62" s="126">
        <f>AL52+AL61</f>
        <v>0</v>
      </c>
      <c r="AM62" s="127" t="s">
        <v>17</v>
      </c>
      <c r="AN62" s="126">
        <f>AN52+AN57+AN61</f>
        <v>57</v>
      </c>
      <c r="AO62" s="126">
        <f>AO52+AO57+AO61</f>
        <v>228</v>
      </c>
      <c r="AP62" s="126">
        <f>AP52+AP57+AP61</f>
        <v>31</v>
      </c>
      <c r="AQ62" s="126">
        <f>AQ52+AQ57+AQ61</f>
        <v>244</v>
      </c>
      <c r="AR62" s="126">
        <f>AR52+AR61</f>
        <v>120</v>
      </c>
      <c r="AS62" s="128">
        <f>AS52+AS57+AS61</f>
        <v>88</v>
      </c>
    </row>
    <row r="63" spans="1:47" ht="15.75" customHeight="1" thickBot="1" x14ac:dyDescent="0.25">
      <c r="A63" s="223"/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  <c r="AN63" s="224"/>
      <c r="AO63" s="224"/>
      <c r="AP63" s="224"/>
      <c r="AQ63" s="224"/>
      <c r="AR63" s="224"/>
      <c r="AS63" s="225"/>
    </row>
    <row r="64" spans="1:47" s="25" customFormat="1" ht="15.75" customHeight="1" thickBot="1" x14ac:dyDescent="0.35">
      <c r="A64" s="106"/>
      <c r="B64" s="206"/>
      <c r="C64" s="105" t="s">
        <v>37</v>
      </c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5"/>
      <c r="AL64" s="245"/>
      <c r="AM64" s="245"/>
      <c r="AN64" s="76"/>
      <c r="AO64" s="77"/>
      <c r="AP64" s="77"/>
      <c r="AQ64" s="77"/>
      <c r="AR64" s="77"/>
      <c r="AS64" s="124"/>
      <c r="AT64" s="118"/>
      <c r="AU64" s="110"/>
    </row>
    <row r="65" spans="1:47" s="25" customFormat="1" ht="15.75" customHeight="1" x14ac:dyDescent="0.25">
      <c r="A65" s="165" t="s">
        <v>233</v>
      </c>
      <c r="B65" s="203" t="s">
        <v>19</v>
      </c>
      <c r="C65" s="197" t="s">
        <v>190</v>
      </c>
      <c r="D65" s="130"/>
      <c r="E65" s="6" t="str">
        <f>IF(D65*4=0,"",D65*4)</f>
        <v/>
      </c>
      <c r="F65" s="100"/>
      <c r="G65" s="6" t="str">
        <f>IF(F65*4=0,"",F65*4)</f>
        <v/>
      </c>
      <c r="H65" s="100"/>
      <c r="I65" s="101"/>
      <c r="J65" s="55"/>
      <c r="K65" s="6" t="str">
        <f>IF(J65*4=0,"",J65*4)</f>
        <v/>
      </c>
      <c r="L65" s="54"/>
      <c r="M65" s="6" t="str">
        <f>IF(L65*4=0,"",L65*4)</f>
        <v/>
      </c>
      <c r="N65" s="54"/>
      <c r="O65" s="57"/>
      <c r="P65" s="54"/>
      <c r="Q65" s="6" t="str">
        <f>IF(P65*4=0,"",P65*4)</f>
        <v/>
      </c>
      <c r="R65" s="54"/>
      <c r="S65" s="6" t="str">
        <f>IF(R65*4=0,"",R65*4)</f>
        <v/>
      </c>
      <c r="T65" s="54"/>
      <c r="U65" s="56"/>
      <c r="V65" s="55"/>
      <c r="W65" s="6" t="str">
        <f>IF(V65*4=0,"",V65*4)</f>
        <v/>
      </c>
      <c r="X65" s="54"/>
      <c r="Y65" s="6" t="str">
        <f>IF(X65*4=0,"",X65*4)</f>
        <v/>
      </c>
      <c r="Z65" s="54"/>
      <c r="AA65" s="57"/>
      <c r="AB65" s="54"/>
      <c r="AC65" s="6" t="str">
        <f t="shared" ref="AC65:AC66" si="48">IF(AB65*14=0,"",AB65*14)</f>
        <v/>
      </c>
      <c r="AD65" s="54"/>
      <c r="AE65" s="6" t="str">
        <f t="shared" ref="AE65:AE66" si="49">IF(AD65*14=0,"",AD65*14)</f>
        <v/>
      </c>
      <c r="AF65" s="54"/>
      <c r="AG65" s="56"/>
      <c r="AH65" s="55"/>
      <c r="AI65" s="6" t="str">
        <f t="shared" ref="AI65:AI66" si="50">IF(AH65*14=0,"",AH65*14)</f>
        <v/>
      </c>
      <c r="AJ65" s="54"/>
      <c r="AK65" s="6" t="str">
        <f t="shared" ref="AK65:AK66" si="51">IF(AJ65*14=0,"",AJ65*14)</f>
        <v/>
      </c>
      <c r="AL65" s="54"/>
      <c r="AM65" s="56"/>
      <c r="AN65" s="157">
        <v>2</v>
      </c>
      <c r="AO65" s="6">
        <f>IF(AN65*4=0,"",AN65*4)</f>
        <v>8</v>
      </c>
      <c r="AP65" s="207"/>
      <c r="AQ65" s="6" t="str">
        <f>IF(AP65*4=0,"",AP65*4)</f>
        <v/>
      </c>
      <c r="AR65" s="54">
        <v>3</v>
      </c>
      <c r="AS65" s="158" t="s">
        <v>15</v>
      </c>
      <c r="AT65" s="117" t="s">
        <v>134</v>
      </c>
      <c r="AU65" s="109" t="s">
        <v>166</v>
      </c>
    </row>
    <row r="66" spans="1:47" s="25" customFormat="1" ht="15.75" customHeight="1" x14ac:dyDescent="0.25">
      <c r="A66" s="162" t="s">
        <v>234</v>
      </c>
      <c r="B66" s="204" t="s">
        <v>19</v>
      </c>
      <c r="C66" s="197" t="s">
        <v>191</v>
      </c>
      <c r="D66" s="130"/>
      <c r="E66" s="6" t="str">
        <f t="shared" ref="E66" si="52">IF(D66*4=0,"",D66*4)</f>
        <v/>
      </c>
      <c r="F66" s="100"/>
      <c r="G66" s="6" t="str">
        <f t="shared" ref="G66" si="53">IF(F66*4=0,"",F66*4)</f>
        <v/>
      </c>
      <c r="H66" s="100"/>
      <c r="I66" s="101"/>
      <c r="J66" s="55"/>
      <c r="K66" s="6" t="str">
        <f t="shared" ref="K66" si="54">IF(J66*4=0,"",J66*4)</f>
        <v/>
      </c>
      <c r="L66" s="54"/>
      <c r="M66" s="6" t="str">
        <f t="shared" ref="M66" si="55">IF(L66*4=0,"",L66*4)</f>
        <v/>
      </c>
      <c r="N66" s="54"/>
      <c r="O66" s="57"/>
      <c r="P66" s="54"/>
      <c r="Q66" s="6" t="str">
        <f t="shared" ref="Q66" si="56">IF(P66*4=0,"",P66*4)</f>
        <v/>
      </c>
      <c r="R66" s="54"/>
      <c r="S66" s="6" t="str">
        <f t="shared" ref="S66" si="57">IF(R66*4=0,"",R66*4)</f>
        <v/>
      </c>
      <c r="T66" s="54"/>
      <c r="U66" s="56"/>
      <c r="V66" s="55"/>
      <c r="W66" s="6" t="str">
        <f t="shared" ref="W66" si="58">IF(V66*4=0,"",V66*4)</f>
        <v/>
      </c>
      <c r="X66" s="54"/>
      <c r="Y66" s="6" t="str">
        <f t="shared" ref="Y66" si="59">IF(X66*4=0,"",X66*4)</f>
        <v/>
      </c>
      <c r="Z66" s="54"/>
      <c r="AA66" s="57"/>
      <c r="AB66" s="54"/>
      <c r="AC66" s="6" t="str">
        <f t="shared" si="48"/>
        <v/>
      </c>
      <c r="AD66" s="54"/>
      <c r="AE66" s="6" t="str">
        <f t="shared" si="49"/>
        <v/>
      </c>
      <c r="AF66" s="54"/>
      <c r="AG66" s="56"/>
      <c r="AH66" s="55"/>
      <c r="AI66" s="6" t="str">
        <f t="shared" si="50"/>
        <v/>
      </c>
      <c r="AJ66" s="54"/>
      <c r="AK66" s="6" t="str">
        <f t="shared" si="51"/>
        <v/>
      </c>
      <c r="AL66" s="54"/>
      <c r="AM66" s="56"/>
      <c r="AN66" s="157">
        <v>2</v>
      </c>
      <c r="AO66" s="6">
        <f t="shared" ref="AO66" si="60">IF(AN66*4=0,"",AN66*4)</f>
        <v>8</v>
      </c>
      <c r="AP66" s="207"/>
      <c r="AQ66" s="6" t="str">
        <f t="shared" ref="AQ66" si="61">IF(AP66*4=0,"",AP66*4)</f>
        <v/>
      </c>
      <c r="AR66" s="54">
        <v>2</v>
      </c>
      <c r="AS66" s="158" t="s">
        <v>15</v>
      </c>
      <c r="AT66" s="117" t="s">
        <v>167</v>
      </c>
      <c r="AU66" s="109" t="s">
        <v>169</v>
      </c>
    </row>
    <row r="67" spans="1:47" s="25" customFormat="1" ht="15.75" customHeight="1" x14ac:dyDescent="0.25">
      <c r="A67" s="162" t="s">
        <v>235</v>
      </c>
      <c r="B67" s="204" t="s">
        <v>19</v>
      </c>
      <c r="C67" s="198" t="s">
        <v>192</v>
      </c>
      <c r="D67" s="130"/>
      <c r="E67" s="6" t="str">
        <f t="shared" ref="E67:E72" si="62">IF(D67*4=0,"",D67*4)</f>
        <v/>
      </c>
      <c r="F67" s="100"/>
      <c r="G67" s="6" t="str">
        <f t="shared" ref="G67:G72" si="63">IF(F67*4=0,"",F67*4)</f>
        <v/>
      </c>
      <c r="H67" s="100"/>
      <c r="I67" s="101"/>
      <c r="J67" s="55"/>
      <c r="K67" s="6" t="str">
        <f t="shared" ref="K67:K72" si="64">IF(J67*4=0,"",J67*4)</f>
        <v/>
      </c>
      <c r="L67" s="54"/>
      <c r="M67" s="6" t="str">
        <f t="shared" ref="M67:M72" si="65">IF(L67*4=0,"",L67*4)</f>
        <v/>
      </c>
      <c r="N67" s="54"/>
      <c r="O67" s="57"/>
      <c r="P67" s="54"/>
      <c r="Q67" s="6" t="str">
        <f t="shared" ref="Q67:Q72" si="66">IF(P67*4=0,"",P67*4)</f>
        <v/>
      </c>
      <c r="R67" s="54"/>
      <c r="S67" s="6" t="str">
        <f t="shared" ref="S67:S72" si="67">IF(R67*4=0,"",R67*4)</f>
        <v/>
      </c>
      <c r="T67" s="54"/>
      <c r="U67" s="56"/>
      <c r="V67" s="55"/>
      <c r="W67" s="6" t="str">
        <f t="shared" ref="W67:W72" si="68">IF(V67*4=0,"",V67*4)</f>
        <v/>
      </c>
      <c r="X67" s="54"/>
      <c r="Y67" s="6" t="str">
        <f t="shared" ref="Y67:Y72" si="69">IF(X67*4=0,"",X67*4)</f>
        <v/>
      </c>
      <c r="Z67" s="54"/>
      <c r="AA67" s="57"/>
      <c r="AB67" s="54"/>
      <c r="AC67" s="6" t="str">
        <f t="shared" ref="AC67:AC87" si="70">IF(AB67*14=0,"",AB67*14)</f>
        <v/>
      </c>
      <c r="AD67" s="54"/>
      <c r="AE67" s="6" t="str">
        <f t="shared" ref="AE67:AE87" si="71">IF(AD67*14=0,"",AD67*14)</f>
        <v/>
      </c>
      <c r="AF67" s="54"/>
      <c r="AG67" s="56"/>
      <c r="AH67" s="55"/>
      <c r="AI67" s="6" t="str">
        <f t="shared" ref="AI67:AI87" si="72">IF(AH67*14=0,"",AH67*14)</f>
        <v/>
      </c>
      <c r="AJ67" s="54"/>
      <c r="AK67" s="6" t="str">
        <f t="shared" ref="AK67:AK87" si="73">IF(AJ67*14=0,"",AJ67*14)</f>
        <v/>
      </c>
      <c r="AL67" s="54"/>
      <c r="AM67" s="56"/>
      <c r="AN67" s="157">
        <v>1</v>
      </c>
      <c r="AO67" s="6">
        <f t="shared" ref="AO67:AO86" si="74">IF(AN67*4=0,"",AN67*4)</f>
        <v>4</v>
      </c>
      <c r="AP67" s="207">
        <v>1</v>
      </c>
      <c r="AQ67" s="6">
        <f t="shared" ref="AQ67:AQ86" si="75">IF(AP67*4=0,"",AP67*4)</f>
        <v>4</v>
      </c>
      <c r="AR67" s="54">
        <v>3</v>
      </c>
      <c r="AS67" s="158" t="s">
        <v>15</v>
      </c>
      <c r="AT67" s="155" t="s">
        <v>152</v>
      </c>
      <c r="AU67" s="109" t="s">
        <v>157</v>
      </c>
    </row>
    <row r="68" spans="1:47" s="25" customFormat="1" ht="15.75" customHeight="1" x14ac:dyDescent="0.25">
      <c r="A68" s="162" t="s">
        <v>236</v>
      </c>
      <c r="B68" s="204" t="s">
        <v>19</v>
      </c>
      <c r="C68" s="188" t="s">
        <v>193</v>
      </c>
      <c r="D68" s="130"/>
      <c r="E68" s="6" t="str">
        <f t="shared" si="62"/>
        <v/>
      </c>
      <c r="F68" s="100"/>
      <c r="G68" s="6" t="str">
        <f t="shared" si="63"/>
        <v/>
      </c>
      <c r="H68" s="100"/>
      <c r="I68" s="101"/>
      <c r="J68" s="55"/>
      <c r="K68" s="6" t="str">
        <f t="shared" si="64"/>
        <v/>
      </c>
      <c r="L68" s="54"/>
      <c r="M68" s="6" t="str">
        <f t="shared" si="65"/>
        <v/>
      </c>
      <c r="N68" s="54"/>
      <c r="O68" s="57"/>
      <c r="P68" s="54"/>
      <c r="Q68" s="6" t="str">
        <f t="shared" si="66"/>
        <v/>
      </c>
      <c r="R68" s="54"/>
      <c r="S68" s="6" t="str">
        <f t="shared" si="67"/>
        <v/>
      </c>
      <c r="T68" s="54"/>
      <c r="U68" s="56"/>
      <c r="V68" s="55"/>
      <c r="W68" s="6" t="str">
        <f t="shared" si="68"/>
        <v/>
      </c>
      <c r="X68" s="54"/>
      <c r="Y68" s="6" t="str">
        <f t="shared" si="69"/>
        <v/>
      </c>
      <c r="Z68" s="54"/>
      <c r="AA68" s="57"/>
      <c r="AB68" s="54"/>
      <c r="AC68" s="6" t="str">
        <f t="shared" si="70"/>
        <v/>
      </c>
      <c r="AD68" s="54"/>
      <c r="AE68" s="6" t="str">
        <f t="shared" si="71"/>
        <v/>
      </c>
      <c r="AF68" s="54"/>
      <c r="AG68" s="56"/>
      <c r="AH68" s="55"/>
      <c r="AI68" s="6" t="str">
        <f t="shared" si="72"/>
        <v/>
      </c>
      <c r="AJ68" s="54"/>
      <c r="AK68" s="6" t="str">
        <f t="shared" si="73"/>
        <v/>
      </c>
      <c r="AL68" s="54"/>
      <c r="AM68" s="56"/>
      <c r="AN68" s="157">
        <v>2</v>
      </c>
      <c r="AO68" s="6">
        <f t="shared" si="74"/>
        <v>8</v>
      </c>
      <c r="AP68" s="207"/>
      <c r="AQ68" s="6" t="str">
        <f t="shared" si="75"/>
        <v/>
      </c>
      <c r="AR68" s="54">
        <v>2</v>
      </c>
      <c r="AS68" s="158" t="s">
        <v>15</v>
      </c>
      <c r="AT68" s="117" t="s">
        <v>206</v>
      </c>
      <c r="AU68" s="109" t="s">
        <v>170</v>
      </c>
    </row>
    <row r="69" spans="1:47" s="25" customFormat="1" ht="15.75" customHeight="1" x14ac:dyDescent="0.25">
      <c r="A69" s="162" t="s">
        <v>237</v>
      </c>
      <c r="B69" s="204" t="s">
        <v>19</v>
      </c>
      <c r="C69" s="188" t="s">
        <v>194</v>
      </c>
      <c r="D69" s="130"/>
      <c r="E69" s="6" t="str">
        <f t="shared" si="62"/>
        <v/>
      </c>
      <c r="F69" s="100"/>
      <c r="G69" s="6" t="str">
        <f t="shared" si="63"/>
        <v/>
      </c>
      <c r="H69" s="100"/>
      <c r="I69" s="101"/>
      <c r="J69" s="55"/>
      <c r="K69" s="6" t="str">
        <f t="shared" si="64"/>
        <v/>
      </c>
      <c r="L69" s="54"/>
      <c r="M69" s="6" t="str">
        <f t="shared" si="65"/>
        <v/>
      </c>
      <c r="N69" s="54"/>
      <c r="O69" s="57"/>
      <c r="P69" s="54"/>
      <c r="Q69" s="6" t="str">
        <f t="shared" si="66"/>
        <v/>
      </c>
      <c r="R69" s="54"/>
      <c r="S69" s="6" t="str">
        <f t="shared" si="67"/>
        <v/>
      </c>
      <c r="T69" s="54"/>
      <c r="U69" s="56"/>
      <c r="V69" s="55"/>
      <c r="W69" s="6" t="str">
        <f t="shared" si="68"/>
        <v/>
      </c>
      <c r="X69" s="54"/>
      <c r="Y69" s="6" t="str">
        <f t="shared" si="69"/>
        <v/>
      </c>
      <c r="Z69" s="54"/>
      <c r="AA69" s="57"/>
      <c r="AB69" s="54"/>
      <c r="AC69" s="6" t="str">
        <f t="shared" si="70"/>
        <v/>
      </c>
      <c r="AD69" s="54"/>
      <c r="AE69" s="6" t="str">
        <f t="shared" si="71"/>
        <v/>
      </c>
      <c r="AF69" s="54"/>
      <c r="AG69" s="56"/>
      <c r="AH69" s="55"/>
      <c r="AI69" s="6" t="str">
        <f t="shared" si="72"/>
        <v/>
      </c>
      <c r="AJ69" s="54"/>
      <c r="AK69" s="6" t="str">
        <f t="shared" si="73"/>
        <v/>
      </c>
      <c r="AL69" s="54"/>
      <c r="AM69" s="56"/>
      <c r="AN69" s="157">
        <v>1</v>
      </c>
      <c r="AO69" s="6">
        <f t="shared" si="74"/>
        <v>4</v>
      </c>
      <c r="AP69" s="207">
        <v>1</v>
      </c>
      <c r="AQ69" s="6">
        <f t="shared" si="75"/>
        <v>4</v>
      </c>
      <c r="AR69" s="54">
        <v>2</v>
      </c>
      <c r="AS69" s="158" t="s">
        <v>135</v>
      </c>
      <c r="AT69" s="117" t="s">
        <v>158</v>
      </c>
      <c r="AU69" s="109" t="s">
        <v>159</v>
      </c>
    </row>
    <row r="70" spans="1:47" s="25" customFormat="1" ht="15.75" customHeight="1" x14ac:dyDescent="0.25">
      <c r="A70" s="162" t="s">
        <v>238</v>
      </c>
      <c r="B70" s="204" t="s">
        <v>19</v>
      </c>
      <c r="C70" s="188" t="s">
        <v>195</v>
      </c>
      <c r="D70" s="130"/>
      <c r="E70" s="6" t="str">
        <f t="shared" si="62"/>
        <v/>
      </c>
      <c r="F70" s="100"/>
      <c r="G70" s="6" t="str">
        <f t="shared" si="63"/>
        <v/>
      </c>
      <c r="H70" s="100"/>
      <c r="I70" s="101"/>
      <c r="J70" s="55"/>
      <c r="K70" s="6" t="str">
        <f t="shared" si="64"/>
        <v/>
      </c>
      <c r="L70" s="54"/>
      <c r="M70" s="6" t="str">
        <f t="shared" si="65"/>
        <v/>
      </c>
      <c r="N70" s="54"/>
      <c r="O70" s="57"/>
      <c r="P70" s="54"/>
      <c r="Q70" s="6" t="str">
        <f t="shared" si="66"/>
        <v/>
      </c>
      <c r="R70" s="54"/>
      <c r="S70" s="6" t="str">
        <f t="shared" si="67"/>
        <v/>
      </c>
      <c r="T70" s="54"/>
      <c r="U70" s="56"/>
      <c r="V70" s="55"/>
      <c r="W70" s="6" t="str">
        <f t="shared" si="68"/>
        <v/>
      </c>
      <c r="X70" s="54"/>
      <c r="Y70" s="6" t="str">
        <f t="shared" si="69"/>
        <v/>
      </c>
      <c r="Z70" s="54"/>
      <c r="AA70" s="57"/>
      <c r="AB70" s="54"/>
      <c r="AC70" s="6" t="str">
        <f t="shared" si="70"/>
        <v/>
      </c>
      <c r="AD70" s="54"/>
      <c r="AE70" s="6" t="str">
        <f t="shared" si="71"/>
        <v/>
      </c>
      <c r="AF70" s="54"/>
      <c r="AG70" s="56"/>
      <c r="AH70" s="55"/>
      <c r="AI70" s="6" t="str">
        <f t="shared" si="72"/>
        <v/>
      </c>
      <c r="AJ70" s="54"/>
      <c r="AK70" s="6" t="str">
        <f t="shared" si="73"/>
        <v/>
      </c>
      <c r="AL70" s="54"/>
      <c r="AM70" s="56"/>
      <c r="AN70" s="157">
        <v>2</v>
      </c>
      <c r="AO70" s="178">
        <f t="shared" si="74"/>
        <v>8</v>
      </c>
      <c r="AP70" s="207"/>
      <c r="AQ70" s="178" t="str">
        <f t="shared" si="75"/>
        <v/>
      </c>
      <c r="AR70" s="54">
        <v>3</v>
      </c>
      <c r="AS70" s="158" t="s">
        <v>15</v>
      </c>
      <c r="AT70" s="117" t="s">
        <v>117</v>
      </c>
      <c r="AU70" s="109" t="s">
        <v>168</v>
      </c>
    </row>
    <row r="71" spans="1:47" s="25" customFormat="1" ht="16.5" x14ac:dyDescent="0.25">
      <c r="A71" s="162" t="s">
        <v>253</v>
      </c>
      <c r="B71" s="204" t="s">
        <v>19</v>
      </c>
      <c r="C71" s="188" t="s">
        <v>196</v>
      </c>
      <c r="D71" s="130"/>
      <c r="E71" s="6" t="str">
        <f t="shared" si="62"/>
        <v/>
      </c>
      <c r="F71" s="100"/>
      <c r="G71" s="6" t="str">
        <f t="shared" si="63"/>
        <v/>
      </c>
      <c r="H71" s="100"/>
      <c r="I71" s="101"/>
      <c r="J71" s="55"/>
      <c r="K71" s="6" t="str">
        <f t="shared" si="64"/>
        <v/>
      </c>
      <c r="L71" s="54"/>
      <c r="M71" s="6" t="str">
        <f t="shared" si="65"/>
        <v/>
      </c>
      <c r="N71" s="54"/>
      <c r="O71" s="57"/>
      <c r="P71" s="54"/>
      <c r="Q71" s="6" t="str">
        <f t="shared" si="66"/>
        <v/>
      </c>
      <c r="R71" s="54"/>
      <c r="S71" s="6" t="str">
        <f t="shared" si="67"/>
        <v/>
      </c>
      <c r="T71" s="54"/>
      <c r="U71" s="56"/>
      <c r="V71" s="55"/>
      <c r="W71" s="6" t="str">
        <f t="shared" si="68"/>
        <v/>
      </c>
      <c r="X71" s="54"/>
      <c r="Y71" s="6" t="str">
        <f t="shared" si="69"/>
        <v/>
      </c>
      <c r="Z71" s="54"/>
      <c r="AA71" s="57"/>
      <c r="AB71" s="54"/>
      <c r="AC71" s="6" t="str">
        <f t="shared" si="70"/>
        <v/>
      </c>
      <c r="AD71" s="54"/>
      <c r="AE71" s="6" t="str">
        <f t="shared" si="71"/>
        <v/>
      </c>
      <c r="AF71" s="54"/>
      <c r="AG71" s="56"/>
      <c r="AH71" s="55"/>
      <c r="AI71" s="6" t="str">
        <f t="shared" si="72"/>
        <v/>
      </c>
      <c r="AJ71" s="54"/>
      <c r="AK71" s="6" t="str">
        <f t="shared" si="73"/>
        <v/>
      </c>
      <c r="AL71" s="54"/>
      <c r="AM71" s="56"/>
      <c r="AN71" s="157"/>
      <c r="AO71" s="178" t="str">
        <f t="shared" si="74"/>
        <v/>
      </c>
      <c r="AP71" s="207">
        <v>2</v>
      </c>
      <c r="AQ71" s="178">
        <f t="shared" si="75"/>
        <v>8</v>
      </c>
      <c r="AR71" s="54">
        <v>2</v>
      </c>
      <c r="AS71" s="158" t="s">
        <v>135</v>
      </c>
      <c r="AT71" s="117" t="s">
        <v>160</v>
      </c>
      <c r="AU71" s="109" t="s">
        <v>171</v>
      </c>
    </row>
    <row r="72" spans="1:47" s="25" customFormat="1" ht="16.5" x14ac:dyDescent="0.25">
      <c r="A72" s="162" t="s">
        <v>239</v>
      </c>
      <c r="B72" s="204" t="s">
        <v>19</v>
      </c>
      <c r="C72" s="188" t="s">
        <v>197</v>
      </c>
      <c r="D72" s="130"/>
      <c r="E72" s="6" t="str">
        <f t="shared" si="62"/>
        <v/>
      </c>
      <c r="F72" s="100"/>
      <c r="G72" s="6" t="str">
        <f t="shared" si="63"/>
        <v/>
      </c>
      <c r="H72" s="100"/>
      <c r="I72" s="101"/>
      <c r="J72" s="55"/>
      <c r="K72" s="6" t="str">
        <f t="shared" si="64"/>
        <v/>
      </c>
      <c r="L72" s="54"/>
      <c r="M72" s="6" t="str">
        <f t="shared" si="65"/>
        <v/>
      </c>
      <c r="N72" s="54"/>
      <c r="O72" s="57"/>
      <c r="P72" s="54"/>
      <c r="Q72" s="6" t="str">
        <f t="shared" si="66"/>
        <v/>
      </c>
      <c r="R72" s="54"/>
      <c r="S72" s="6" t="str">
        <f t="shared" si="67"/>
        <v/>
      </c>
      <c r="T72" s="54"/>
      <c r="U72" s="56"/>
      <c r="V72" s="55"/>
      <c r="W72" s="6" t="str">
        <f t="shared" si="68"/>
        <v/>
      </c>
      <c r="X72" s="54"/>
      <c r="Y72" s="6" t="str">
        <f t="shared" si="69"/>
        <v/>
      </c>
      <c r="Z72" s="54"/>
      <c r="AA72" s="57"/>
      <c r="AB72" s="54"/>
      <c r="AC72" s="6" t="str">
        <f t="shared" si="70"/>
        <v/>
      </c>
      <c r="AD72" s="54"/>
      <c r="AE72" s="6" t="str">
        <f t="shared" si="71"/>
        <v/>
      </c>
      <c r="AF72" s="54"/>
      <c r="AG72" s="56"/>
      <c r="AH72" s="55"/>
      <c r="AI72" s="6" t="str">
        <f t="shared" si="72"/>
        <v/>
      </c>
      <c r="AJ72" s="54"/>
      <c r="AK72" s="6" t="str">
        <f t="shared" si="73"/>
        <v/>
      </c>
      <c r="AL72" s="54"/>
      <c r="AM72" s="56"/>
      <c r="AN72" s="157">
        <v>1</v>
      </c>
      <c r="AO72" s="178">
        <f t="shared" si="74"/>
        <v>4</v>
      </c>
      <c r="AP72" s="207">
        <v>1</v>
      </c>
      <c r="AQ72" s="178">
        <f t="shared" si="75"/>
        <v>4</v>
      </c>
      <c r="AR72" s="54">
        <v>2</v>
      </c>
      <c r="AS72" s="158" t="s">
        <v>135</v>
      </c>
      <c r="AT72" s="117" t="s">
        <v>161</v>
      </c>
      <c r="AU72" s="109" t="s">
        <v>184</v>
      </c>
    </row>
    <row r="73" spans="1:47" s="25" customFormat="1" ht="15.75" customHeight="1" x14ac:dyDescent="0.25">
      <c r="A73" s="162" t="s">
        <v>265</v>
      </c>
      <c r="B73" s="204" t="s">
        <v>19</v>
      </c>
      <c r="C73" s="188" t="s">
        <v>198</v>
      </c>
      <c r="D73" s="130"/>
      <c r="E73" s="6" t="str">
        <f t="shared" ref="E73:E87" si="76">IF(D73*4=0,"",D73*4)</f>
        <v/>
      </c>
      <c r="F73" s="100"/>
      <c r="G73" s="6" t="str">
        <f t="shared" ref="G73:G87" si="77">IF(F73*4=0,"",F73*4)</f>
        <v/>
      </c>
      <c r="H73" s="100"/>
      <c r="I73" s="101"/>
      <c r="J73" s="55"/>
      <c r="K73" s="6" t="str">
        <f t="shared" ref="K73:K87" si="78">IF(J73*4=0,"",J73*4)</f>
        <v/>
      </c>
      <c r="L73" s="54"/>
      <c r="M73" s="6" t="str">
        <f t="shared" ref="M73:M87" si="79">IF(L73*4=0,"",L73*4)</f>
        <v/>
      </c>
      <c r="N73" s="54"/>
      <c r="O73" s="57"/>
      <c r="P73" s="54"/>
      <c r="Q73" s="6" t="str">
        <f t="shared" ref="Q73:Q87" si="80">IF(P73*4=0,"",P73*4)</f>
        <v/>
      </c>
      <c r="R73" s="54"/>
      <c r="S73" s="6" t="str">
        <f t="shared" ref="S73:S87" si="81">IF(R73*4=0,"",R73*4)</f>
        <v/>
      </c>
      <c r="T73" s="54"/>
      <c r="U73" s="56"/>
      <c r="V73" s="55"/>
      <c r="W73" s="6" t="str">
        <f t="shared" ref="W73:W87" si="82">IF(V73*4=0,"",V73*4)</f>
        <v/>
      </c>
      <c r="X73" s="54"/>
      <c r="Y73" s="6" t="str">
        <f t="shared" ref="Y73:Y87" si="83">IF(X73*4=0,"",X73*4)</f>
        <v/>
      </c>
      <c r="Z73" s="54"/>
      <c r="AA73" s="57"/>
      <c r="AB73" s="54"/>
      <c r="AC73" s="6" t="str">
        <f t="shared" si="70"/>
        <v/>
      </c>
      <c r="AD73" s="54"/>
      <c r="AE73" s="6" t="str">
        <f t="shared" si="71"/>
        <v/>
      </c>
      <c r="AF73" s="54"/>
      <c r="AG73" s="56"/>
      <c r="AH73" s="55"/>
      <c r="AI73" s="6" t="str">
        <f t="shared" si="72"/>
        <v/>
      </c>
      <c r="AJ73" s="54"/>
      <c r="AK73" s="6" t="str">
        <f t="shared" si="73"/>
        <v/>
      </c>
      <c r="AL73" s="54"/>
      <c r="AM73" s="56"/>
      <c r="AN73" s="157">
        <v>2</v>
      </c>
      <c r="AO73" s="178">
        <f t="shared" si="74"/>
        <v>8</v>
      </c>
      <c r="AP73" s="207"/>
      <c r="AQ73" s="178" t="str">
        <f t="shared" si="75"/>
        <v/>
      </c>
      <c r="AR73" s="54">
        <v>2</v>
      </c>
      <c r="AS73" s="158" t="s">
        <v>15</v>
      </c>
      <c r="AT73" s="117" t="s">
        <v>134</v>
      </c>
      <c r="AU73" s="109" t="s">
        <v>162</v>
      </c>
    </row>
    <row r="74" spans="1:47" s="25" customFormat="1" ht="15.75" customHeight="1" x14ac:dyDescent="0.25">
      <c r="A74" s="162" t="s">
        <v>284</v>
      </c>
      <c r="B74" s="204" t="s">
        <v>19</v>
      </c>
      <c r="C74" s="197" t="s">
        <v>285</v>
      </c>
      <c r="D74" s="130"/>
      <c r="E74" s="6" t="str">
        <f t="shared" ref="E74" si="84">IF(D74*14=0,"",D74*14)</f>
        <v/>
      </c>
      <c r="F74" s="100"/>
      <c r="G74" s="6" t="str">
        <f t="shared" ref="G74" si="85">IF(F74*14=0,"",F74*14)</f>
        <v/>
      </c>
      <c r="H74" s="100"/>
      <c r="I74" s="101"/>
      <c r="J74" s="55"/>
      <c r="K74" s="6" t="str">
        <f t="shared" ref="K74" si="86">IF(J74*14=0,"",J74*14)</f>
        <v/>
      </c>
      <c r="L74" s="54"/>
      <c r="M74" s="6" t="str">
        <f t="shared" ref="M74" si="87">IF(L74*14=0,"",L74*14)</f>
        <v/>
      </c>
      <c r="N74" s="54"/>
      <c r="O74" s="57"/>
      <c r="P74" s="54"/>
      <c r="Q74" s="6" t="str">
        <f t="shared" ref="Q74" si="88">IF(P74*14=0,"",P74*14)</f>
        <v/>
      </c>
      <c r="R74" s="54"/>
      <c r="S74" s="6" t="str">
        <f t="shared" ref="S74" si="89">IF(R74*14=0,"",R74*14)</f>
        <v/>
      </c>
      <c r="T74" s="54"/>
      <c r="U74" s="56"/>
      <c r="V74" s="55"/>
      <c r="W74" s="6" t="str">
        <f t="shared" ref="W74" si="90">IF(V74*14=0,"",V74*14)</f>
        <v/>
      </c>
      <c r="X74" s="54"/>
      <c r="Y74" s="6" t="str">
        <f t="shared" ref="Y74" si="91">IF(X74*14=0,"",X74*14)</f>
        <v/>
      </c>
      <c r="Z74" s="100"/>
      <c r="AA74" s="185"/>
      <c r="AB74" s="100"/>
      <c r="AC74" s="183"/>
      <c r="AD74" s="100"/>
      <c r="AE74" s="183"/>
      <c r="AF74" s="100"/>
      <c r="AG74" s="101"/>
      <c r="AH74" s="184"/>
      <c r="AI74" s="183"/>
      <c r="AJ74" s="100"/>
      <c r="AK74" s="183"/>
      <c r="AL74" s="100"/>
      <c r="AM74" s="101"/>
      <c r="AN74" s="192">
        <v>4</v>
      </c>
      <c r="AO74" s="196">
        <v>28</v>
      </c>
      <c r="AP74" s="207">
        <v>4</v>
      </c>
      <c r="AQ74" s="196">
        <v>28</v>
      </c>
      <c r="AR74" s="100">
        <v>6</v>
      </c>
      <c r="AS74" s="193" t="s">
        <v>135</v>
      </c>
      <c r="AT74" s="194" t="s">
        <v>275</v>
      </c>
      <c r="AU74" s="195" t="s">
        <v>168</v>
      </c>
    </row>
    <row r="75" spans="1:47" s="25" customFormat="1" ht="15.75" customHeight="1" x14ac:dyDescent="0.25">
      <c r="A75" s="162" t="s">
        <v>241</v>
      </c>
      <c r="B75" s="204" t="s">
        <v>19</v>
      </c>
      <c r="C75" s="188" t="s">
        <v>240</v>
      </c>
      <c r="D75" s="130"/>
      <c r="E75" s="6" t="str">
        <f t="shared" si="76"/>
        <v/>
      </c>
      <c r="F75" s="100"/>
      <c r="G75" s="6" t="str">
        <f t="shared" si="77"/>
        <v/>
      </c>
      <c r="H75" s="100"/>
      <c r="I75" s="101"/>
      <c r="J75" s="55"/>
      <c r="K75" s="6" t="str">
        <f t="shared" si="78"/>
        <v/>
      </c>
      <c r="L75" s="54"/>
      <c r="M75" s="6" t="str">
        <f t="shared" si="79"/>
        <v/>
      </c>
      <c r="N75" s="54"/>
      <c r="O75" s="57"/>
      <c r="P75" s="54"/>
      <c r="Q75" s="6" t="str">
        <f t="shared" si="80"/>
        <v/>
      </c>
      <c r="R75" s="54"/>
      <c r="S75" s="6" t="str">
        <f t="shared" si="81"/>
        <v/>
      </c>
      <c r="T75" s="54"/>
      <c r="U75" s="56"/>
      <c r="V75" s="55"/>
      <c r="W75" s="6" t="str">
        <f t="shared" si="82"/>
        <v/>
      </c>
      <c r="X75" s="54"/>
      <c r="Y75" s="6" t="str">
        <f t="shared" si="83"/>
        <v/>
      </c>
      <c r="Z75" s="54"/>
      <c r="AA75" s="57"/>
      <c r="AB75" s="54"/>
      <c r="AC75" s="6" t="str">
        <f t="shared" si="70"/>
        <v/>
      </c>
      <c r="AD75" s="54"/>
      <c r="AE75" s="6" t="str">
        <f t="shared" si="71"/>
        <v/>
      </c>
      <c r="AF75" s="54"/>
      <c r="AG75" s="56"/>
      <c r="AH75" s="55"/>
      <c r="AI75" s="6" t="str">
        <f t="shared" si="72"/>
        <v/>
      </c>
      <c r="AJ75" s="54"/>
      <c r="AK75" s="6" t="str">
        <f t="shared" si="73"/>
        <v/>
      </c>
      <c r="AL75" s="54"/>
      <c r="AM75" s="56"/>
      <c r="AN75" s="157"/>
      <c r="AO75" s="178" t="str">
        <f t="shared" si="74"/>
        <v/>
      </c>
      <c r="AP75" s="207">
        <v>4</v>
      </c>
      <c r="AQ75" s="178">
        <f t="shared" si="75"/>
        <v>16</v>
      </c>
      <c r="AR75" s="54">
        <v>2</v>
      </c>
      <c r="AS75" s="158" t="s">
        <v>135</v>
      </c>
      <c r="AT75" s="156" t="s">
        <v>158</v>
      </c>
      <c r="AU75" s="109" t="s">
        <v>154</v>
      </c>
    </row>
    <row r="76" spans="1:47" s="25" customFormat="1" ht="15.75" customHeight="1" x14ac:dyDescent="0.25">
      <c r="A76" s="162" t="s">
        <v>242</v>
      </c>
      <c r="B76" s="204" t="s">
        <v>19</v>
      </c>
      <c r="C76" s="188" t="s">
        <v>199</v>
      </c>
      <c r="D76" s="130"/>
      <c r="E76" s="6" t="str">
        <f t="shared" si="76"/>
        <v/>
      </c>
      <c r="F76" s="100"/>
      <c r="G76" s="6" t="str">
        <f t="shared" si="77"/>
        <v/>
      </c>
      <c r="H76" s="100"/>
      <c r="I76" s="101"/>
      <c r="J76" s="55"/>
      <c r="K76" s="6" t="str">
        <f t="shared" si="78"/>
        <v/>
      </c>
      <c r="L76" s="54"/>
      <c r="M76" s="6" t="str">
        <f t="shared" si="79"/>
        <v/>
      </c>
      <c r="N76" s="54"/>
      <c r="O76" s="57"/>
      <c r="P76" s="54"/>
      <c r="Q76" s="6" t="str">
        <f t="shared" si="80"/>
        <v/>
      </c>
      <c r="R76" s="54"/>
      <c r="S76" s="6" t="str">
        <f t="shared" si="81"/>
        <v/>
      </c>
      <c r="T76" s="54"/>
      <c r="U76" s="56"/>
      <c r="V76" s="55"/>
      <c r="W76" s="6" t="str">
        <f t="shared" si="82"/>
        <v/>
      </c>
      <c r="X76" s="54"/>
      <c r="Y76" s="6" t="str">
        <f t="shared" si="83"/>
        <v/>
      </c>
      <c r="Z76" s="54"/>
      <c r="AA76" s="57"/>
      <c r="AB76" s="54"/>
      <c r="AC76" s="6" t="str">
        <f t="shared" si="70"/>
        <v/>
      </c>
      <c r="AD76" s="54"/>
      <c r="AE76" s="6" t="str">
        <f t="shared" si="71"/>
        <v/>
      </c>
      <c r="AF76" s="54"/>
      <c r="AG76" s="56"/>
      <c r="AH76" s="55"/>
      <c r="AI76" s="6" t="str">
        <f t="shared" si="72"/>
        <v/>
      </c>
      <c r="AJ76" s="54"/>
      <c r="AK76" s="6" t="str">
        <f t="shared" si="73"/>
        <v/>
      </c>
      <c r="AL76" s="54"/>
      <c r="AM76" s="56"/>
      <c r="AN76" s="157"/>
      <c r="AO76" s="178" t="str">
        <f t="shared" si="74"/>
        <v/>
      </c>
      <c r="AP76" s="207">
        <v>4</v>
      </c>
      <c r="AQ76" s="178">
        <f t="shared" si="75"/>
        <v>16</v>
      </c>
      <c r="AR76" s="54">
        <v>2</v>
      </c>
      <c r="AS76" s="158" t="s">
        <v>135</v>
      </c>
      <c r="AT76" s="147" t="s">
        <v>158</v>
      </c>
      <c r="AU76" s="109" t="s">
        <v>154</v>
      </c>
    </row>
    <row r="77" spans="1:47" s="25" customFormat="1" ht="15.75" customHeight="1" x14ac:dyDescent="0.25">
      <c r="A77" s="162" t="s">
        <v>243</v>
      </c>
      <c r="B77" s="204" t="s">
        <v>19</v>
      </c>
      <c r="C77" s="188" t="s">
        <v>205</v>
      </c>
      <c r="D77" s="130"/>
      <c r="E77" s="6" t="str">
        <f t="shared" si="76"/>
        <v/>
      </c>
      <c r="F77" s="100"/>
      <c r="G77" s="6" t="str">
        <f t="shared" si="77"/>
        <v/>
      </c>
      <c r="H77" s="100"/>
      <c r="I77" s="101"/>
      <c r="J77" s="55"/>
      <c r="K77" s="6" t="str">
        <f t="shared" si="78"/>
        <v/>
      </c>
      <c r="L77" s="54"/>
      <c r="M77" s="6" t="str">
        <f t="shared" si="79"/>
        <v/>
      </c>
      <c r="N77" s="54"/>
      <c r="O77" s="57"/>
      <c r="P77" s="54"/>
      <c r="Q77" s="6" t="str">
        <f t="shared" si="80"/>
        <v/>
      </c>
      <c r="R77" s="54"/>
      <c r="S77" s="6" t="str">
        <f t="shared" si="81"/>
        <v/>
      </c>
      <c r="T77" s="54"/>
      <c r="U77" s="56"/>
      <c r="V77" s="55"/>
      <c r="W77" s="6" t="str">
        <f t="shared" si="82"/>
        <v/>
      </c>
      <c r="X77" s="54"/>
      <c r="Y77" s="6" t="str">
        <f t="shared" si="83"/>
        <v/>
      </c>
      <c r="Z77" s="54"/>
      <c r="AA77" s="57"/>
      <c r="AB77" s="54"/>
      <c r="AC77" s="6" t="str">
        <f t="shared" si="70"/>
        <v/>
      </c>
      <c r="AD77" s="54"/>
      <c r="AE77" s="6" t="str">
        <f t="shared" si="71"/>
        <v/>
      </c>
      <c r="AF77" s="54"/>
      <c r="AG77" s="56"/>
      <c r="AH77" s="55"/>
      <c r="AI77" s="6" t="str">
        <f t="shared" si="72"/>
        <v/>
      </c>
      <c r="AJ77" s="54"/>
      <c r="AK77" s="6" t="str">
        <f t="shared" si="73"/>
        <v/>
      </c>
      <c r="AL77" s="54"/>
      <c r="AM77" s="56"/>
      <c r="AN77" s="157"/>
      <c r="AO77" s="178" t="str">
        <f t="shared" si="74"/>
        <v/>
      </c>
      <c r="AP77" s="207">
        <v>4</v>
      </c>
      <c r="AQ77" s="178">
        <f t="shared" si="75"/>
        <v>16</v>
      </c>
      <c r="AR77" s="54">
        <v>2</v>
      </c>
      <c r="AS77" s="158" t="s">
        <v>135</v>
      </c>
      <c r="AT77" s="156" t="s">
        <v>158</v>
      </c>
      <c r="AU77" s="109" t="s">
        <v>154</v>
      </c>
    </row>
    <row r="78" spans="1:47" s="25" customFormat="1" ht="15.75" customHeight="1" x14ac:dyDescent="0.25">
      <c r="A78" s="162" t="s">
        <v>244</v>
      </c>
      <c r="B78" s="204" t="s">
        <v>19</v>
      </c>
      <c r="C78" s="188" t="s">
        <v>200</v>
      </c>
      <c r="D78" s="130"/>
      <c r="E78" s="6" t="str">
        <f t="shared" si="76"/>
        <v/>
      </c>
      <c r="F78" s="100"/>
      <c r="G78" s="6" t="str">
        <f t="shared" si="77"/>
        <v/>
      </c>
      <c r="H78" s="100"/>
      <c r="I78" s="101"/>
      <c r="J78" s="55"/>
      <c r="K78" s="6" t="str">
        <f t="shared" si="78"/>
        <v/>
      </c>
      <c r="L78" s="54"/>
      <c r="M78" s="6" t="str">
        <f t="shared" si="79"/>
        <v/>
      </c>
      <c r="N78" s="54"/>
      <c r="O78" s="57"/>
      <c r="P78" s="54"/>
      <c r="Q78" s="6" t="str">
        <f t="shared" si="80"/>
        <v/>
      </c>
      <c r="R78" s="54"/>
      <c r="S78" s="6" t="str">
        <f t="shared" si="81"/>
        <v/>
      </c>
      <c r="T78" s="54"/>
      <c r="U78" s="56"/>
      <c r="V78" s="55"/>
      <c r="W78" s="6" t="str">
        <f t="shared" si="82"/>
        <v/>
      </c>
      <c r="X78" s="54"/>
      <c r="Y78" s="6" t="str">
        <f t="shared" si="83"/>
        <v/>
      </c>
      <c r="Z78" s="54"/>
      <c r="AA78" s="57"/>
      <c r="AB78" s="54"/>
      <c r="AC78" s="6" t="str">
        <f t="shared" si="70"/>
        <v/>
      </c>
      <c r="AD78" s="54"/>
      <c r="AE78" s="6" t="str">
        <f t="shared" si="71"/>
        <v/>
      </c>
      <c r="AF78" s="54"/>
      <c r="AG78" s="56"/>
      <c r="AH78" s="55"/>
      <c r="AI78" s="6" t="str">
        <f t="shared" si="72"/>
        <v/>
      </c>
      <c r="AJ78" s="54"/>
      <c r="AK78" s="6" t="str">
        <f t="shared" si="73"/>
        <v/>
      </c>
      <c r="AL78" s="54"/>
      <c r="AM78" s="56"/>
      <c r="AN78" s="157"/>
      <c r="AO78" s="178" t="str">
        <f t="shared" si="74"/>
        <v/>
      </c>
      <c r="AP78" s="207">
        <v>4</v>
      </c>
      <c r="AQ78" s="178">
        <f t="shared" si="75"/>
        <v>16</v>
      </c>
      <c r="AR78" s="54">
        <v>2</v>
      </c>
      <c r="AS78" s="158" t="s">
        <v>135</v>
      </c>
      <c r="AT78" s="156" t="s">
        <v>174</v>
      </c>
      <c r="AU78" s="109" t="s">
        <v>173</v>
      </c>
    </row>
    <row r="79" spans="1:47" s="25" customFormat="1" ht="15.75" customHeight="1" x14ac:dyDescent="0.25">
      <c r="A79" s="162" t="s">
        <v>289</v>
      </c>
      <c r="B79" s="204" t="s">
        <v>19</v>
      </c>
      <c r="C79" s="188" t="s">
        <v>254</v>
      </c>
      <c r="D79" s="130"/>
      <c r="E79" s="6" t="str">
        <f t="shared" si="76"/>
        <v/>
      </c>
      <c r="F79" s="100"/>
      <c r="G79" s="6" t="str">
        <f t="shared" si="77"/>
        <v/>
      </c>
      <c r="H79" s="100"/>
      <c r="I79" s="101"/>
      <c r="J79" s="55"/>
      <c r="K79" s="6" t="str">
        <f t="shared" si="78"/>
        <v/>
      </c>
      <c r="L79" s="54"/>
      <c r="M79" s="6" t="str">
        <f t="shared" si="79"/>
        <v/>
      </c>
      <c r="N79" s="54"/>
      <c r="O79" s="57"/>
      <c r="P79" s="54"/>
      <c r="Q79" s="6" t="str">
        <f t="shared" si="80"/>
        <v/>
      </c>
      <c r="R79" s="54"/>
      <c r="S79" s="6" t="str">
        <f t="shared" si="81"/>
        <v/>
      </c>
      <c r="T79" s="54"/>
      <c r="U79" s="56"/>
      <c r="V79" s="55"/>
      <c r="W79" s="6" t="str">
        <f t="shared" si="82"/>
        <v/>
      </c>
      <c r="X79" s="54"/>
      <c r="Y79" s="6" t="str">
        <f t="shared" si="83"/>
        <v/>
      </c>
      <c r="Z79" s="54"/>
      <c r="AA79" s="57"/>
      <c r="AB79" s="54"/>
      <c r="AC79" s="6" t="str">
        <f t="shared" si="70"/>
        <v/>
      </c>
      <c r="AD79" s="54"/>
      <c r="AE79" s="6" t="str">
        <f t="shared" si="71"/>
        <v/>
      </c>
      <c r="AF79" s="54"/>
      <c r="AG79" s="56"/>
      <c r="AH79" s="55"/>
      <c r="AI79" s="6" t="str">
        <f t="shared" si="72"/>
        <v/>
      </c>
      <c r="AJ79" s="54"/>
      <c r="AK79" s="6" t="str">
        <f t="shared" si="73"/>
        <v/>
      </c>
      <c r="AL79" s="54"/>
      <c r="AM79" s="56"/>
      <c r="AN79" s="157"/>
      <c r="AO79" s="178" t="str">
        <f t="shared" si="74"/>
        <v/>
      </c>
      <c r="AP79" s="207">
        <v>4</v>
      </c>
      <c r="AQ79" s="178">
        <f t="shared" si="75"/>
        <v>16</v>
      </c>
      <c r="AR79" s="54">
        <v>2</v>
      </c>
      <c r="AS79" s="158" t="s">
        <v>135</v>
      </c>
      <c r="AT79" s="156" t="s">
        <v>156</v>
      </c>
      <c r="AU79" s="109" t="s">
        <v>173</v>
      </c>
    </row>
    <row r="80" spans="1:47" s="25" customFormat="1" ht="15.75" customHeight="1" x14ac:dyDescent="0.25">
      <c r="A80" s="162" t="s">
        <v>245</v>
      </c>
      <c r="B80" s="204" t="s">
        <v>19</v>
      </c>
      <c r="C80" s="188" t="s">
        <v>201</v>
      </c>
      <c r="D80" s="130"/>
      <c r="E80" s="6" t="str">
        <f t="shared" si="76"/>
        <v/>
      </c>
      <c r="F80" s="100"/>
      <c r="G80" s="6" t="str">
        <f t="shared" si="77"/>
        <v/>
      </c>
      <c r="H80" s="100"/>
      <c r="I80" s="101"/>
      <c r="J80" s="55"/>
      <c r="K80" s="6" t="str">
        <f t="shared" si="78"/>
        <v/>
      </c>
      <c r="L80" s="54"/>
      <c r="M80" s="6" t="str">
        <f t="shared" si="79"/>
        <v/>
      </c>
      <c r="N80" s="54"/>
      <c r="O80" s="57"/>
      <c r="P80" s="54"/>
      <c r="Q80" s="6" t="str">
        <f t="shared" si="80"/>
        <v/>
      </c>
      <c r="R80" s="54"/>
      <c r="S80" s="6" t="str">
        <f t="shared" si="81"/>
        <v/>
      </c>
      <c r="T80" s="54"/>
      <c r="U80" s="56"/>
      <c r="V80" s="55"/>
      <c r="W80" s="6" t="str">
        <f t="shared" si="82"/>
        <v/>
      </c>
      <c r="X80" s="54"/>
      <c r="Y80" s="6" t="str">
        <f t="shared" si="83"/>
        <v/>
      </c>
      <c r="Z80" s="54"/>
      <c r="AA80" s="57"/>
      <c r="AB80" s="54"/>
      <c r="AC80" s="6" t="str">
        <f t="shared" si="70"/>
        <v/>
      </c>
      <c r="AD80" s="54"/>
      <c r="AE80" s="6" t="str">
        <f t="shared" si="71"/>
        <v/>
      </c>
      <c r="AF80" s="54"/>
      <c r="AG80" s="56"/>
      <c r="AH80" s="55"/>
      <c r="AI80" s="6" t="str">
        <f t="shared" si="72"/>
        <v/>
      </c>
      <c r="AJ80" s="54"/>
      <c r="AK80" s="6" t="str">
        <f t="shared" si="73"/>
        <v/>
      </c>
      <c r="AL80" s="54"/>
      <c r="AM80" s="56"/>
      <c r="AN80" s="157"/>
      <c r="AO80" s="178" t="str">
        <f t="shared" si="74"/>
        <v/>
      </c>
      <c r="AP80" s="207">
        <v>4</v>
      </c>
      <c r="AQ80" s="178">
        <f t="shared" si="75"/>
        <v>16</v>
      </c>
      <c r="AR80" s="54">
        <v>2</v>
      </c>
      <c r="AS80" s="158" t="s">
        <v>135</v>
      </c>
      <c r="AT80" s="156" t="s">
        <v>180</v>
      </c>
      <c r="AU80" s="109" t="s">
        <v>181</v>
      </c>
    </row>
    <row r="81" spans="1:47" s="25" customFormat="1" ht="15.75" customHeight="1" x14ac:dyDescent="0.25">
      <c r="A81" s="162" t="s">
        <v>246</v>
      </c>
      <c r="B81" s="204" t="s">
        <v>19</v>
      </c>
      <c r="C81" s="188" t="s">
        <v>202</v>
      </c>
      <c r="D81" s="130"/>
      <c r="E81" s="6" t="str">
        <f t="shared" si="76"/>
        <v/>
      </c>
      <c r="F81" s="100"/>
      <c r="G81" s="6" t="str">
        <f t="shared" si="77"/>
        <v/>
      </c>
      <c r="H81" s="100"/>
      <c r="I81" s="101"/>
      <c r="J81" s="55"/>
      <c r="K81" s="6" t="str">
        <f t="shared" si="78"/>
        <v/>
      </c>
      <c r="L81" s="54"/>
      <c r="M81" s="6" t="str">
        <f t="shared" si="79"/>
        <v/>
      </c>
      <c r="N81" s="54"/>
      <c r="O81" s="57"/>
      <c r="P81" s="54"/>
      <c r="Q81" s="6" t="str">
        <f t="shared" si="80"/>
        <v/>
      </c>
      <c r="R81" s="54"/>
      <c r="S81" s="6" t="str">
        <f t="shared" si="81"/>
        <v/>
      </c>
      <c r="T81" s="54"/>
      <c r="U81" s="56"/>
      <c r="V81" s="55"/>
      <c r="W81" s="6" t="str">
        <f t="shared" si="82"/>
        <v/>
      </c>
      <c r="X81" s="54"/>
      <c r="Y81" s="6" t="str">
        <f t="shared" si="83"/>
        <v/>
      </c>
      <c r="Z81" s="54"/>
      <c r="AA81" s="57"/>
      <c r="AB81" s="54"/>
      <c r="AC81" s="6" t="str">
        <f t="shared" si="70"/>
        <v/>
      </c>
      <c r="AD81" s="54"/>
      <c r="AE81" s="6" t="str">
        <f t="shared" si="71"/>
        <v/>
      </c>
      <c r="AF81" s="54"/>
      <c r="AG81" s="56"/>
      <c r="AH81" s="55"/>
      <c r="AI81" s="6" t="str">
        <f t="shared" si="72"/>
        <v/>
      </c>
      <c r="AJ81" s="54"/>
      <c r="AK81" s="6" t="str">
        <f t="shared" si="73"/>
        <v/>
      </c>
      <c r="AL81" s="54"/>
      <c r="AM81" s="56"/>
      <c r="AN81" s="157"/>
      <c r="AO81" s="178" t="str">
        <f t="shared" si="74"/>
        <v/>
      </c>
      <c r="AP81" s="207">
        <v>4</v>
      </c>
      <c r="AQ81" s="178">
        <f t="shared" si="75"/>
        <v>16</v>
      </c>
      <c r="AR81" s="54">
        <v>2</v>
      </c>
      <c r="AS81" s="158" t="s">
        <v>135</v>
      </c>
      <c r="AT81" s="156" t="s">
        <v>182</v>
      </c>
      <c r="AU81" s="109" t="s">
        <v>183</v>
      </c>
    </row>
    <row r="82" spans="1:47" s="25" customFormat="1" ht="15.95" customHeight="1" x14ac:dyDescent="0.25">
      <c r="A82" s="162" t="s">
        <v>247</v>
      </c>
      <c r="B82" s="204" t="s">
        <v>19</v>
      </c>
      <c r="C82" s="188" t="s">
        <v>248</v>
      </c>
      <c r="D82" s="130"/>
      <c r="E82" s="6" t="str">
        <f t="shared" si="76"/>
        <v/>
      </c>
      <c r="F82" s="100"/>
      <c r="G82" s="6" t="str">
        <f t="shared" si="77"/>
        <v/>
      </c>
      <c r="H82" s="100"/>
      <c r="I82" s="101"/>
      <c r="J82" s="55"/>
      <c r="K82" s="6" t="str">
        <f t="shared" si="78"/>
        <v/>
      </c>
      <c r="L82" s="54"/>
      <c r="M82" s="6" t="str">
        <f t="shared" si="79"/>
        <v/>
      </c>
      <c r="N82" s="54"/>
      <c r="O82" s="57"/>
      <c r="P82" s="54"/>
      <c r="Q82" s="6" t="str">
        <f t="shared" si="80"/>
        <v/>
      </c>
      <c r="R82" s="54"/>
      <c r="S82" s="6" t="str">
        <f t="shared" si="81"/>
        <v/>
      </c>
      <c r="T82" s="54"/>
      <c r="U82" s="56"/>
      <c r="V82" s="55"/>
      <c r="W82" s="6" t="str">
        <f t="shared" si="82"/>
        <v/>
      </c>
      <c r="X82" s="54"/>
      <c r="Y82" s="6" t="str">
        <f t="shared" si="83"/>
        <v/>
      </c>
      <c r="Z82" s="54"/>
      <c r="AA82" s="57"/>
      <c r="AB82" s="54"/>
      <c r="AC82" s="6" t="str">
        <f t="shared" si="70"/>
        <v/>
      </c>
      <c r="AD82" s="54"/>
      <c r="AE82" s="6" t="str">
        <f t="shared" si="71"/>
        <v/>
      </c>
      <c r="AF82" s="54"/>
      <c r="AG82" s="56"/>
      <c r="AH82" s="55"/>
      <c r="AI82" s="6" t="str">
        <f t="shared" si="72"/>
        <v/>
      </c>
      <c r="AJ82" s="54"/>
      <c r="AK82" s="6" t="str">
        <f t="shared" si="73"/>
        <v/>
      </c>
      <c r="AL82" s="54"/>
      <c r="AM82" s="56"/>
      <c r="AN82" s="157">
        <v>1</v>
      </c>
      <c r="AO82" s="178">
        <f t="shared" si="74"/>
        <v>4</v>
      </c>
      <c r="AP82" s="207">
        <v>1</v>
      </c>
      <c r="AQ82" s="178">
        <f t="shared" si="75"/>
        <v>4</v>
      </c>
      <c r="AR82" s="54">
        <v>3</v>
      </c>
      <c r="AS82" s="158" t="s">
        <v>135</v>
      </c>
      <c r="AT82" s="147" t="s">
        <v>123</v>
      </c>
      <c r="AU82" s="109" t="s">
        <v>155</v>
      </c>
    </row>
    <row r="83" spans="1:47" s="25" customFormat="1" ht="14.25" customHeight="1" x14ac:dyDescent="0.25">
      <c r="A83" s="162" t="s">
        <v>279</v>
      </c>
      <c r="B83" s="204" t="s">
        <v>19</v>
      </c>
      <c r="C83" s="153" t="s">
        <v>288</v>
      </c>
      <c r="D83" s="130"/>
      <c r="E83" s="6"/>
      <c r="F83" s="100"/>
      <c r="G83" s="6"/>
      <c r="H83" s="100"/>
      <c r="I83" s="101"/>
      <c r="J83" s="55"/>
      <c r="K83" s="6"/>
      <c r="L83" s="54"/>
      <c r="M83" s="6"/>
      <c r="N83" s="54"/>
      <c r="O83" s="57"/>
      <c r="P83" s="54"/>
      <c r="Q83" s="6"/>
      <c r="R83" s="54"/>
      <c r="S83" s="6"/>
      <c r="T83" s="54"/>
      <c r="U83" s="56"/>
      <c r="V83" s="55"/>
      <c r="W83" s="6"/>
      <c r="X83" s="54"/>
      <c r="Y83" s="6"/>
      <c r="Z83" s="54"/>
      <c r="AA83" s="57"/>
      <c r="AB83" s="54"/>
      <c r="AC83" s="6"/>
      <c r="AD83" s="54"/>
      <c r="AE83" s="6"/>
      <c r="AF83" s="54"/>
      <c r="AG83" s="56"/>
      <c r="AH83" s="55"/>
      <c r="AI83" s="6"/>
      <c r="AJ83" s="54"/>
      <c r="AK83" s="6"/>
      <c r="AL83" s="54"/>
      <c r="AM83" s="56"/>
      <c r="AN83" s="211"/>
      <c r="AO83" s="212"/>
      <c r="AP83" s="214"/>
      <c r="AQ83" s="212">
        <v>8</v>
      </c>
      <c r="AR83" s="213">
        <v>2</v>
      </c>
      <c r="AS83" s="158" t="s">
        <v>135</v>
      </c>
      <c r="AT83" s="147" t="s">
        <v>117</v>
      </c>
      <c r="AU83" s="109" t="s">
        <v>276</v>
      </c>
    </row>
    <row r="84" spans="1:47" s="25" customFormat="1" ht="15.75" customHeight="1" x14ac:dyDescent="0.25">
      <c r="A84" s="162" t="s">
        <v>280</v>
      </c>
      <c r="B84" s="204" t="s">
        <v>19</v>
      </c>
      <c r="C84" s="153" t="s">
        <v>277</v>
      </c>
      <c r="D84" s="130"/>
      <c r="E84" s="6"/>
      <c r="F84" s="100"/>
      <c r="G84" s="6"/>
      <c r="H84" s="100"/>
      <c r="I84" s="101"/>
      <c r="J84" s="55"/>
      <c r="K84" s="6"/>
      <c r="L84" s="54"/>
      <c r="M84" s="6"/>
      <c r="N84" s="54"/>
      <c r="O84" s="57"/>
      <c r="P84" s="54"/>
      <c r="Q84" s="6"/>
      <c r="R84" s="54"/>
      <c r="S84" s="6"/>
      <c r="T84" s="54"/>
      <c r="U84" s="56"/>
      <c r="V84" s="55"/>
      <c r="W84" s="6"/>
      <c r="X84" s="54"/>
      <c r="Y84" s="6"/>
      <c r="Z84" s="54"/>
      <c r="AA84" s="57"/>
      <c r="AB84" s="54"/>
      <c r="AC84" s="6"/>
      <c r="AD84" s="54"/>
      <c r="AE84" s="6"/>
      <c r="AF84" s="54"/>
      <c r="AG84" s="56"/>
      <c r="AH84" s="55"/>
      <c r="AI84" s="6"/>
      <c r="AJ84" s="54"/>
      <c r="AK84" s="6"/>
      <c r="AL84" s="54"/>
      <c r="AM84" s="56"/>
      <c r="AN84" s="211"/>
      <c r="AO84" s="212">
        <v>4</v>
      </c>
      <c r="AP84" s="214"/>
      <c r="AQ84" s="212">
        <v>4</v>
      </c>
      <c r="AR84" s="213">
        <v>2</v>
      </c>
      <c r="AS84" s="158" t="s">
        <v>135</v>
      </c>
      <c r="AT84" s="147" t="s">
        <v>117</v>
      </c>
      <c r="AU84" s="109" t="s">
        <v>278</v>
      </c>
    </row>
    <row r="85" spans="1:47" s="25" customFormat="1" ht="15.75" customHeight="1" x14ac:dyDescent="0.25">
      <c r="A85" s="162" t="s">
        <v>281</v>
      </c>
      <c r="B85" s="204" t="s">
        <v>19</v>
      </c>
      <c r="C85" s="153" t="s">
        <v>282</v>
      </c>
      <c r="D85" s="130"/>
      <c r="E85" s="6"/>
      <c r="F85" s="100"/>
      <c r="G85" s="6"/>
      <c r="H85" s="100"/>
      <c r="I85" s="101"/>
      <c r="J85" s="55"/>
      <c r="K85" s="6"/>
      <c r="L85" s="54"/>
      <c r="M85" s="6"/>
      <c r="N85" s="54"/>
      <c r="O85" s="57"/>
      <c r="P85" s="54"/>
      <c r="Q85" s="6"/>
      <c r="R85" s="54"/>
      <c r="S85" s="6"/>
      <c r="T85" s="54"/>
      <c r="U85" s="56"/>
      <c r="V85" s="55"/>
      <c r="W85" s="6"/>
      <c r="X85" s="54"/>
      <c r="Y85" s="6"/>
      <c r="Z85" s="54"/>
      <c r="AA85" s="57"/>
      <c r="AB85" s="54"/>
      <c r="AC85" s="6"/>
      <c r="AD85" s="54"/>
      <c r="AE85" s="6"/>
      <c r="AF85" s="54"/>
      <c r="AG85" s="56"/>
      <c r="AH85" s="55"/>
      <c r="AI85" s="6"/>
      <c r="AJ85" s="54"/>
      <c r="AK85" s="6"/>
      <c r="AL85" s="54"/>
      <c r="AM85" s="56"/>
      <c r="AN85" s="211"/>
      <c r="AO85" s="212">
        <v>5</v>
      </c>
      <c r="AP85" s="214"/>
      <c r="AQ85" s="212">
        <v>3</v>
      </c>
      <c r="AR85" s="213">
        <v>2</v>
      </c>
      <c r="AS85" s="158" t="s">
        <v>135</v>
      </c>
      <c r="AT85" s="147" t="s">
        <v>117</v>
      </c>
      <c r="AU85" s="109" t="s">
        <v>283</v>
      </c>
    </row>
    <row r="86" spans="1:47" s="25" customFormat="1" ht="15.75" customHeight="1" x14ac:dyDescent="0.25">
      <c r="A86" s="162" t="s">
        <v>249</v>
      </c>
      <c r="B86" s="204" t="s">
        <v>19</v>
      </c>
      <c r="C86" s="188" t="s">
        <v>203</v>
      </c>
      <c r="D86" s="130"/>
      <c r="E86" s="6" t="str">
        <f t="shared" si="76"/>
        <v/>
      </c>
      <c r="F86" s="100"/>
      <c r="G86" s="6" t="str">
        <f t="shared" si="77"/>
        <v/>
      </c>
      <c r="H86" s="100"/>
      <c r="I86" s="101"/>
      <c r="J86" s="55"/>
      <c r="K86" s="6" t="str">
        <f t="shared" si="78"/>
        <v/>
      </c>
      <c r="L86" s="54"/>
      <c r="M86" s="6" t="str">
        <f t="shared" si="79"/>
        <v/>
      </c>
      <c r="N86" s="54"/>
      <c r="O86" s="57"/>
      <c r="P86" s="54"/>
      <c r="Q86" s="6" t="str">
        <f t="shared" si="80"/>
        <v/>
      </c>
      <c r="R86" s="54"/>
      <c r="S86" s="6" t="str">
        <f t="shared" si="81"/>
        <v/>
      </c>
      <c r="T86" s="54"/>
      <c r="U86" s="56"/>
      <c r="V86" s="55"/>
      <c r="W86" s="6" t="str">
        <f t="shared" si="82"/>
        <v/>
      </c>
      <c r="X86" s="54"/>
      <c r="Y86" s="6" t="str">
        <f t="shared" si="83"/>
        <v/>
      </c>
      <c r="Z86" s="100"/>
      <c r="AA86" s="185"/>
      <c r="AB86" s="100"/>
      <c r="AC86" s="183" t="str">
        <f t="shared" si="70"/>
        <v/>
      </c>
      <c r="AD86" s="100"/>
      <c r="AE86" s="183" t="str">
        <f t="shared" si="71"/>
        <v/>
      </c>
      <c r="AF86" s="100"/>
      <c r="AG86" s="101"/>
      <c r="AH86" s="184"/>
      <c r="AI86" s="183" t="str">
        <f t="shared" si="72"/>
        <v/>
      </c>
      <c r="AJ86" s="100"/>
      <c r="AK86" s="183" t="str">
        <f t="shared" si="73"/>
        <v/>
      </c>
      <c r="AL86" s="100"/>
      <c r="AM86" s="101"/>
      <c r="AN86" s="192">
        <v>1</v>
      </c>
      <c r="AO86" s="196">
        <f t="shared" si="74"/>
        <v>4</v>
      </c>
      <c r="AP86" s="207">
        <v>1</v>
      </c>
      <c r="AQ86" s="196">
        <f t="shared" si="75"/>
        <v>4</v>
      </c>
      <c r="AR86" s="100">
        <v>2</v>
      </c>
      <c r="AS86" s="193" t="s">
        <v>135</v>
      </c>
      <c r="AT86" s="147" t="s">
        <v>117</v>
      </c>
      <c r="AU86" s="109" t="s">
        <v>153</v>
      </c>
    </row>
    <row r="87" spans="1:47" s="25" customFormat="1" ht="15.75" customHeight="1" x14ac:dyDescent="0.25">
      <c r="A87" s="162" t="s">
        <v>250</v>
      </c>
      <c r="B87" s="204" t="s">
        <v>19</v>
      </c>
      <c r="C87" s="188" t="s">
        <v>204</v>
      </c>
      <c r="D87" s="130"/>
      <c r="E87" s="6" t="str">
        <f t="shared" si="76"/>
        <v/>
      </c>
      <c r="F87" s="100"/>
      <c r="G87" s="6" t="str">
        <f t="shared" si="77"/>
        <v/>
      </c>
      <c r="H87" s="100"/>
      <c r="I87" s="101"/>
      <c r="J87" s="55"/>
      <c r="K87" s="6" t="str">
        <f t="shared" si="78"/>
        <v/>
      </c>
      <c r="L87" s="54"/>
      <c r="M87" s="6" t="str">
        <f t="shared" si="79"/>
        <v/>
      </c>
      <c r="N87" s="54"/>
      <c r="O87" s="57"/>
      <c r="P87" s="54"/>
      <c r="Q87" s="6" t="str">
        <f t="shared" si="80"/>
        <v/>
      </c>
      <c r="R87" s="54"/>
      <c r="S87" s="6" t="str">
        <f t="shared" si="81"/>
        <v/>
      </c>
      <c r="T87" s="54"/>
      <c r="U87" s="56"/>
      <c r="V87" s="55"/>
      <c r="W87" s="6" t="str">
        <f t="shared" si="82"/>
        <v/>
      </c>
      <c r="X87" s="54"/>
      <c r="Y87" s="6" t="str">
        <f t="shared" si="83"/>
        <v/>
      </c>
      <c r="Z87" s="100"/>
      <c r="AA87" s="185"/>
      <c r="AB87" s="100"/>
      <c r="AC87" s="183" t="str">
        <f t="shared" si="70"/>
        <v/>
      </c>
      <c r="AD87" s="100"/>
      <c r="AE87" s="183" t="str">
        <f t="shared" si="71"/>
        <v/>
      </c>
      <c r="AF87" s="100"/>
      <c r="AG87" s="101"/>
      <c r="AH87" s="184"/>
      <c r="AI87" s="183" t="str">
        <f t="shared" si="72"/>
        <v/>
      </c>
      <c r="AJ87" s="100"/>
      <c r="AK87" s="183" t="str">
        <f t="shared" si="73"/>
        <v/>
      </c>
      <c r="AL87" s="100"/>
      <c r="AM87" s="101"/>
      <c r="AN87" s="192"/>
      <c r="AO87" s="196">
        <v>0</v>
      </c>
      <c r="AP87" s="207">
        <v>1</v>
      </c>
      <c r="AQ87" s="196">
        <v>12</v>
      </c>
      <c r="AR87" s="190">
        <v>2</v>
      </c>
      <c r="AS87" s="191" t="s">
        <v>135</v>
      </c>
      <c r="AT87" s="147" t="s">
        <v>117</v>
      </c>
      <c r="AU87" s="109" t="s">
        <v>154</v>
      </c>
    </row>
    <row r="88" spans="1:47" s="25" customFormat="1" ht="15.75" customHeight="1" thickBot="1" x14ac:dyDescent="0.3">
      <c r="A88" s="258" t="s">
        <v>172</v>
      </c>
      <c r="B88" s="259"/>
      <c r="C88" s="259"/>
      <c r="D88" s="259"/>
      <c r="E88" s="259"/>
      <c r="F88" s="259"/>
      <c r="G88" s="259"/>
      <c r="H88" s="259"/>
      <c r="I88" s="259"/>
      <c r="J88" s="259"/>
      <c r="K88" s="259"/>
      <c r="L88" s="259"/>
      <c r="M88" s="259"/>
      <c r="N88" s="259"/>
      <c r="O88" s="259"/>
      <c r="P88" s="259"/>
      <c r="Q88" s="259"/>
      <c r="R88" s="259"/>
      <c r="S88" s="259"/>
      <c r="T88" s="259"/>
      <c r="U88" s="259"/>
      <c r="V88" s="259"/>
      <c r="W88" s="259"/>
      <c r="X88" s="259"/>
      <c r="Y88" s="259"/>
      <c r="Z88" s="259"/>
      <c r="AA88" s="259"/>
      <c r="AB88" s="259"/>
      <c r="AC88" s="259"/>
      <c r="AD88" s="259"/>
      <c r="AE88" s="259"/>
      <c r="AF88" s="259"/>
      <c r="AG88" s="259"/>
      <c r="AH88" s="259"/>
      <c r="AI88" s="259"/>
      <c r="AJ88" s="259"/>
      <c r="AK88" s="259"/>
      <c r="AL88" s="259"/>
      <c r="AM88" s="260"/>
      <c r="AN88" s="107"/>
      <c r="AO88" s="107"/>
      <c r="AP88" s="107"/>
      <c r="AQ88" s="107"/>
      <c r="AR88" s="107"/>
      <c r="AS88" s="108"/>
    </row>
    <row r="89" spans="1:47" s="25" customFormat="1" ht="15.75" customHeight="1" thickTop="1" thickBot="1" x14ac:dyDescent="0.3">
      <c r="A89" s="103"/>
      <c r="B89" s="104"/>
      <c r="C89" s="68"/>
      <c r="D89" s="102"/>
      <c r="E89" s="102"/>
      <c r="F89" s="102"/>
      <c r="G89" s="102"/>
      <c r="H89" s="102"/>
      <c r="I89" s="102"/>
      <c r="J89" s="102"/>
      <c r="K89" s="102"/>
      <c r="L89" s="102"/>
      <c r="M89" s="60"/>
      <c r="N89" s="80"/>
      <c r="O89" s="80"/>
      <c r="P89" s="102"/>
      <c r="Q89" s="102"/>
      <c r="R89" s="102"/>
      <c r="S89" s="102"/>
      <c r="T89" s="102"/>
      <c r="U89" s="102"/>
      <c r="V89" s="102"/>
      <c r="W89" s="102"/>
      <c r="X89" s="102"/>
      <c r="Y89" s="60"/>
      <c r="Z89" s="80"/>
      <c r="AA89" s="80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61"/>
      <c r="AO89" s="62"/>
      <c r="AP89" s="62"/>
      <c r="AQ89" s="62"/>
      <c r="AR89" s="62"/>
      <c r="AS89" s="63"/>
    </row>
    <row r="90" spans="1:47" s="25" customFormat="1" ht="15.75" customHeight="1" thickTop="1" thickBot="1" x14ac:dyDescent="0.3">
      <c r="A90" s="243"/>
      <c r="B90" s="244"/>
      <c r="C90" s="244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244"/>
      <c r="AD90" s="244"/>
      <c r="AE90" s="244"/>
      <c r="AF90" s="244"/>
      <c r="AG90" s="244"/>
      <c r="AH90" s="244"/>
      <c r="AI90" s="244"/>
      <c r="AJ90" s="244"/>
      <c r="AK90" s="244"/>
      <c r="AL90" s="244"/>
      <c r="AM90" s="244"/>
      <c r="AN90" s="78"/>
      <c r="AO90" s="78"/>
      <c r="AP90" s="78"/>
      <c r="AQ90" s="78"/>
      <c r="AR90" s="78"/>
      <c r="AS90" s="79"/>
    </row>
    <row r="91" spans="1:47" s="25" customFormat="1" ht="15.75" customHeight="1" thickTop="1" x14ac:dyDescent="0.25">
      <c r="A91" s="240" t="s">
        <v>20</v>
      </c>
      <c r="B91" s="241"/>
      <c r="C91" s="241"/>
      <c r="D91" s="241"/>
      <c r="E91" s="241"/>
      <c r="F91" s="241"/>
      <c r="G91" s="241"/>
      <c r="H91" s="241"/>
      <c r="I91" s="241"/>
      <c r="J91" s="241"/>
      <c r="K91" s="241"/>
      <c r="L91" s="241"/>
      <c r="M91" s="241"/>
      <c r="N91" s="241"/>
      <c r="O91" s="241"/>
      <c r="P91" s="241"/>
      <c r="Q91" s="241"/>
      <c r="R91" s="241"/>
      <c r="S91" s="241"/>
      <c r="T91" s="241"/>
      <c r="U91" s="241"/>
      <c r="V91" s="241"/>
      <c r="W91" s="241"/>
      <c r="X91" s="241"/>
      <c r="Y91" s="241"/>
      <c r="Z91" s="241"/>
      <c r="AA91" s="241"/>
      <c r="AB91" s="241"/>
      <c r="AC91" s="241"/>
      <c r="AD91" s="241"/>
      <c r="AE91" s="241"/>
      <c r="AF91" s="241"/>
      <c r="AG91" s="241"/>
      <c r="AH91" s="241"/>
      <c r="AI91" s="241"/>
      <c r="AJ91" s="241"/>
      <c r="AK91" s="241"/>
      <c r="AL91" s="241"/>
      <c r="AM91" s="241"/>
      <c r="AN91" s="81"/>
      <c r="AO91" s="81"/>
      <c r="AP91" s="81"/>
      <c r="AQ91" s="81"/>
      <c r="AR91" s="81"/>
      <c r="AS91" s="82"/>
    </row>
    <row r="92" spans="1:47" s="25" customFormat="1" ht="15.75" customHeight="1" x14ac:dyDescent="0.3">
      <c r="A92" s="28"/>
      <c r="B92" s="15"/>
      <c r="C92" s="29" t="s">
        <v>21</v>
      </c>
      <c r="D92" s="30"/>
      <c r="E92" s="31"/>
      <c r="F92" s="31"/>
      <c r="G92" s="31"/>
      <c r="H92" s="8"/>
      <c r="I92" s="32" t="str">
        <f>IF(COUNTIF(I10:I60,"A")=0,"",COUNTIF(I10:I60,"A"))</f>
        <v/>
      </c>
      <c r="J92" s="30"/>
      <c r="K92" s="31"/>
      <c r="L92" s="31"/>
      <c r="M92" s="31"/>
      <c r="N92" s="8"/>
      <c r="O92" s="32" t="str">
        <f>IF(COUNTIF(O10:O60,"A")=0,"",COUNTIF(O10:O60,"A"))</f>
        <v/>
      </c>
      <c r="P92" s="30"/>
      <c r="Q92" s="31"/>
      <c r="R92" s="31"/>
      <c r="S92" s="31"/>
      <c r="T92" s="8"/>
      <c r="U92" s="32" t="str">
        <f>IF(COUNTIF(U10:U60,"A")=0,"",COUNTIF(U10:U60,"A"))</f>
        <v/>
      </c>
      <c r="V92" s="30"/>
      <c r="W92" s="31"/>
      <c r="X92" s="31"/>
      <c r="Y92" s="31"/>
      <c r="Z92" s="8"/>
      <c r="AA92" s="32">
        <f>IF(COUNTIF(AA10:AA60,"A")=0,"",COUNTIF(AA10:AA60,"A"))</f>
        <v>1</v>
      </c>
      <c r="AB92" s="30"/>
      <c r="AC92" s="31"/>
      <c r="AD92" s="31"/>
      <c r="AE92" s="31"/>
      <c r="AF92" s="8"/>
      <c r="AG92" s="32" t="str">
        <f>IF(COUNTIF(AG10:AG60,"A")=0,"",COUNTIF(AG10:AG60,"A"))</f>
        <v/>
      </c>
      <c r="AH92" s="30"/>
      <c r="AI92" s="31"/>
      <c r="AJ92" s="31"/>
      <c r="AK92" s="31"/>
      <c r="AL92" s="8"/>
      <c r="AM92" s="32" t="str">
        <f>IF(COUNTIF(AM10:AM60,"A")=0,"",COUNTIF(AM10:AM60,"A"))</f>
        <v/>
      </c>
      <c r="AN92" s="33"/>
      <c r="AO92" s="31"/>
      <c r="AP92" s="31"/>
      <c r="AQ92" s="31"/>
      <c r="AR92" s="8"/>
      <c r="AS92" s="83">
        <f t="shared" ref="AS92:AS104" si="92">IF(SUM(I92:AM92)=0,"",SUM(I92:AM92))</f>
        <v>1</v>
      </c>
    </row>
    <row r="93" spans="1:47" s="25" customFormat="1" ht="15.75" customHeight="1" x14ac:dyDescent="0.3">
      <c r="A93" s="34"/>
      <c r="B93" s="15"/>
      <c r="C93" s="29" t="s">
        <v>22</v>
      </c>
      <c r="D93" s="30"/>
      <c r="E93" s="31"/>
      <c r="F93" s="31"/>
      <c r="G93" s="31"/>
      <c r="H93" s="8"/>
      <c r="I93" s="32">
        <f>IF(COUNTIF(I10:I60,"B")=0,"",COUNTIF(I10:I60,"B"))</f>
        <v>2</v>
      </c>
      <c r="J93" s="30"/>
      <c r="K93" s="31"/>
      <c r="L93" s="31"/>
      <c r="M93" s="31"/>
      <c r="N93" s="8"/>
      <c r="O93" s="32" t="str">
        <f>IF(COUNTIF(O10:O60,"B")=0,"",COUNTIF(O10:O60,"B"))</f>
        <v/>
      </c>
      <c r="P93" s="30"/>
      <c r="Q93" s="31"/>
      <c r="R93" s="31"/>
      <c r="S93" s="31"/>
      <c r="T93" s="8"/>
      <c r="U93" s="32" t="str">
        <f>IF(COUNTIF(U10:U60,"B")=0,"",COUNTIF(U10:U60,"B"))</f>
        <v/>
      </c>
      <c r="V93" s="30"/>
      <c r="W93" s="31"/>
      <c r="X93" s="31"/>
      <c r="Y93" s="31"/>
      <c r="Z93" s="8"/>
      <c r="AA93" s="32" t="str">
        <f>IF(COUNTIF(AA10:AA60,"B")=0,"",COUNTIF(AA10:AA60,"B"))</f>
        <v/>
      </c>
      <c r="AB93" s="30"/>
      <c r="AC93" s="31"/>
      <c r="AD93" s="31"/>
      <c r="AE93" s="31"/>
      <c r="AF93" s="8"/>
      <c r="AG93" s="32" t="str">
        <f>IF(COUNTIF(AG10:AG60,"B")=0,"",COUNTIF(AG10:AG60,"B"))</f>
        <v/>
      </c>
      <c r="AH93" s="30"/>
      <c r="AI93" s="31"/>
      <c r="AJ93" s="31"/>
      <c r="AK93" s="31"/>
      <c r="AL93" s="8"/>
      <c r="AM93" s="32" t="str">
        <f>IF(COUNTIF(AM10:AM60,"B")=0,"",COUNTIF(AM10:AM60,"B"))</f>
        <v/>
      </c>
      <c r="AN93" s="33"/>
      <c r="AO93" s="31"/>
      <c r="AP93" s="31"/>
      <c r="AQ93" s="31"/>
      <c r="AR93" s="8"/>
      <c r="AS93" s="83">
        <f t="shared" si="92"/>
        <v>2</v>
      </c>
    </row>
    <row r="94" spans="1:47" s="25" customFormat="1" ht="15.75" customHeight="1" x14ac:dyDescent="0.3">
      <c r="A94" s="34"/>
      <c r="B94" s="15"/>
      <c r="C94" s="29" t="s">
        <v>42</v>
      </c>
      <c r="D94" s="30"/>
      <c r="E94" s="31"/>
      <c r="F94" s="31"/>
      <c r="G94" s="31"/>
      <c r="H94" s="8"/>
      <c r="I94" s="32">
        <v>1</v>
      </c>
      <c r="J94" s="30"/>
      <c r="K94" s="31"/>
      <c r="L94" s="31"/>
      <c r="M94" s="31"/>
      <c r="N94" s="8"/>
      <c r="O94" s="32">
        <v>1</v>
      </c>
      <c r="P94" s="30"/>
      <c r="Q94" s="31"/>
      <c r="R94" s="31"/>
      <c r="S94" s="31"/>
      <c r="T94" s="8"/>
      <c r="U94" s="32">
        <f>IF(COUNTIF(U10:U60,"ÉÉ")=0,"",COUNTIF(U10:U60,"ÉÉ"))</f>
        <v>1</v>
      </c>
      <c r="V94" s="30"/>
      <c r="W94" s="31"/>
      <c r="X94" s="31"/>
      <c r="Y94" s="31"/>
      <c r="Z94" s="8"/>
      <c r="AA94" s="32">
        <f>IF(COUNTIF(AA10:AA60,"ÉÉ")=0,"",COUNTIF(AA10:AA60,"ÉÉ"))</f>
        <v>1</v>
      </c>
      <c r="AB94" s="30"/>
      <c r="AC94" s="31"/>
      <c r="AD94" s="31"/>
      <c r="AE94" s="31"/>
      <c r="AF94" s="8"/>
      <c r="AG94" s="32" t="str">
        <f>IF(COUNTIF(AG10:AG60,"ÉÉ")=0,"",COUNTIF(AG10:AG60,"ÉÉ"))</f>
        <v/>
      </c>
      <c r="AH94" s="30"/>
      <c r="AI94" s="31"/>
      <c r="AJ94" s="31"/>
      <c r="AK94" s="31"/>
      <c r="AL94" s="8"/>
      <c r="AM94" s="32" t="str">
        <f>IF(COUNTIF(AM10:AM60,"ÉÉ")=0,"",COUNTIF(AM10:AM60,"ÉÉ"))</f>
        <v/>
      </c>
      <c r="AN94" s="33"/>
      <c r="AO94" s="31"/>
      <c r="AP94" s="31"/>
      <c r="AQ94" s="31"/>
      <c r="AR94" s="8"/>
      <c r="AS94" s="83">
        <f t="shared" si="92"/>
        <v>4</v>
      </c>
    </row>
    <row r="95" spans="1:47" s="25" customFormat="1" ht="15.75" customHeight="1" x14ac:dyDescent="0.25">
      <c r="A95" s="34"/>
      <c r="B95" s="35"/>
      <c r="C95" s="29" t="s">
        <v>43</v>
      </c>
      <c r="D95" s="84"/>
      <c r="E95" s="85"/>
      <c r="F95" s="85"/>
      <c r="G95" s="85"/>
      <c r="H95" s="86"/>
      <c r="I95" s="32" t="str">
        <f>IF(COUNTIF(I10:I60,"ÉÉ(Z)")=0,"",COUNTIF(I10:I60,"ÉÉ(Z)"))</f>
        <v/>
      </c>
      <c r="J95" s="84"/>
      <c r="K95" s="85"/>
      <c r="L95" s="85"/>
      <c r="M95" s="85"/>
      <c r="N95" s="86"/>
      <c r="O95" s="32" t="str">
        <f>IF(COUNTIF(O10:O60,"ÉÉ(Z)")=0,"",COUNTIF(O10:O60,"ÉÉ(Z)"))</f>
        <v/>
      </c>
      <c r="P95" s="84"/>
      <c r="Q95" s="85"/>
      <c r="R95" s="85"/>
      <c r="S95" s="85"/>
      <c r="T95" s="86"/>
      <c r="U95" s="32">
        <v>1</v>
      </c>
      <c r="V95" s="84"/>
      <c r="W95" s="85"/>
      <c r="X95" s="85"/>
      <c r="Y95" s="85"/>
      <c r="Z95" s="86"/>
      <c r="AA95" s="32">
        <v>1</v>
      </c>
      <c r="AB95" s="84"/>
      <c r="AC95" s="85"/>
      <c r="AD95" s="85"/>
      <c r="AE95" s="85"/>
      <c r="AF95" s="86"/>
      <c r="AG95" s="32" t="str">
        <f>IF(COUNTIF(AG10:AG60,"ÉÉ(Z)")=0,"",COUNTIF(AG10:AG60,"ÉÉ(Z)"))</f>
        <v/>
      </c>
      <c r="AH95" s="84"/>
      <c r="AI95" s="85"/>
      <c r="AJ95" s="85"/>
      <c r="AK95" s="85"/>
      <c r="AL95" s="86"/>
      <c r="AM95" s="32" t="str">
        <f>IF(COUNTIF(AM10:AM60,"ÉÉ(Z)")=0,"",COUNTIF(AM10:AM60,"ÉÉ(Z)"))</f>
        <v/>
      </c>
      <c r="AN95" s="87"/>
      <c r="AO95" s="85"/>
      <c r="AP95" s="85"/>
      <c r="AQ95" s="85"/>
      <c r="AR95" s="86"/>
      <c r="AS95" s="83">
        <f t="shared" si="92"/>
        <v>2</v>
      </c>
    </row>
    <row r="96" spans="1:47" s="25" customFormat="1" ht="15.75" customHeight="1" x14ac:dyDescent="0.3">
      <c r="A96" s="34"/>
      <c r="B96" s="15"/>
      <c r="C96" s="29" t="s">
        <v>44</v>
      </c>
      <c r="D96" s="30"/>
      <c r="E96" s="31"/>
      <c r="F96" s="31"/>
      <c r="G96" s="31"/>
      <c r="H96" s="8"/>
      <c r="I96" s="32">
        <f>IF(COUNTIF(I10:I60,"GYJ")=0,"",COUNTIF(I10:I60,"GYJ"))</f>
        <v>2</v>
      </c>
      <c r="J96" s="30"/>
      <c r="K96" s="31"/>
      <c r="L96" s="31"/>
      <c r="M96" s="31"/>
      <c r="N96" s="8"/>
      <c r="O96" s="32">
        <v>4</v>
      </c>
      <c r="P96" s="30"/>
      <c r="Q96" s="31"/>
      <c r="R96" s="31"/>
      <c r="S96" s="31"/>
      <c r="T96" s="8"/>
      <c r="U96" s="32">
        <f>IF(COUNTIF(U10:U60,"GYJ")=0,"",COUNTIF(U10:U60,"GYJ"))</f>
        <v>4</v>
      </c>
      <c r="V96" s="30"/>
      <c r="W96" s="31"/>
      <c r="X96" s="31"/>
      <c r="Y96" s="31"/>
      <c r="Z96" s="8"/>
      <c r="AA96" s="32">
        <v>2</v>
      </c>
      <c r="AB96" s="30"/>
      <c r="AC96" s="31"/>
      <c r="AD96" s="31"/>
      <c r="AE96" s="31"/>
      <c r="AF96" s="8"/>
      <c r="AG96" s="32" t="str">
        <f>IF(COUNTIF(AG10:AG60,"GYJ")=0,"",COUNTIF(AG10:AG60,"GYJ"))</f>
        <v/>
      </c>
      <c r="AH96" s="30"/>
      <c r="AI96" s="31"/>
      <c r="AJ96" s="31"/>
      <c r="AK96" s="31"/>
      <c r="AL96" s="8"/>
      <c r="AM96" s="32" t="str">
        <f>IF(COUNTIF(AM10:AM60,"GYJ")=0,"",COUNTIF(AM10:AM60,"GYJ"))</f>
        <v/>
      </c>
      <c r="AN96" s="33"/>
      <c r="AO96" s="31"/>
      <c r="AP96" s="31"/>
      <c r="AQ96" s="31"/>
      <c r="AR96" s="8"/>
      <c r="AS96" s="83">
        <f t="shared" si="92"/>
        <v>12</v>
      </c>
    </row>
    <row r="97" spans="1:45" s="25" customFormat="1" ht="15.75" customHeight="1" x14ac:dyDescent="0.3">
      <c r="A97" s="34"/>
      <c r="B97" s="15"/>
      <c r="C97" s="29" t="s">
        <v>45</v>
      </c>
      <c r="D97" s="30"/>
      <c r="E97" s="31"/>
      <c r="F97" s="31"/>
      <c r="G97" s="31"/>
      <c r="H97" s="8"/>
      <c r="I97" s="32" t="str">
        <f>IF(COUNTIF(I10:I60,"GYJ(Z)")=0,"",COUNTIF(I10:I60,"GYJ(Z)"))</f>
        <v/>
      </c>
      <c r="J97" s="30"/>
      <c r="K97" s="31"/>
      <c r="L97" s="31"/>
      <c r="M97" s="31"/>
      <c r="N97" s="8"/>
      <c r="O97" s="32" t="str">
        <f>IF(COUNTIF(O10:O60,"GYJ(Z)")=0,"",COUNTIF(O10:O60,"GYJ(Z)"))</f>
        <v/>
      </c>
      <c r="P97" s="30"/>
      <c r="Q97" s="31"/>
      <c r="R97" s="31"/>
      <c r="S97" s="31"/>
      <c r="T97" s="8"/>
      <c r="U97" s="32" t="str">
        <f>IF(COUNTIF(U10:U60,"GYJ(Z)")=0,"",COUNTIF(U10:U60,"GYJ(Z)"))</f>
        <v/>
      </c>
      <c r="V97" s="30"/>
      <c r="W97" s="31"/>
      <c r="X97" s="31"/>
      <c r="Y97" s="31"/>
      <c r="Z97" s="8"/>
      <c r="AA97" s="32" t="str">
        <f>IF(COUNTIF(AA10:AA60,"GYJ(Z)")=0,"",COUNTIF(AA10:AA60,"GYJ(Z)"))</f>
        <v/>
      </c>
      <c r="AB97" s="30"/>
      <c r="AC97" s="31"/>
      <c r="AD97" s="31"/>
      <c r="AE97" s="31"/>
      <c r="AF97" s="8"/>
      <c r="AG97" s="32" t="str">
        <f>IF(COUNTIF(AG10:AG60,"GYJ(Z)")=0,"",COUNTIF(AG10:AG60,"GYJ(Z)"))</f>
        <v/>
      </c>
      <c r="AH97" s="30"/>
      <c r="AI97" s="31"/>
      <c r="AJ97" s="31"/>
      <c r="AK97" s="31"/>
      <c r="AL97" s="8"/>
      <c r="AM97" s="32" t="str">
        <f>IF(COUNTIF(AM10:AM60,"GYJ(Z)")=0,"",COUNTIF(AM10:AM60,"GYJ(Z)"))</f>
        <v/>
      </c>
      <c r="AN97" s="33"/>
      <c r="AO97" s="31"/>
      <c r="AP97" s="31"/>
      <c r="AQ97" s="31"/>
      <c r="AR97" s="8"/>
      <c r="AS97" s="83" t="str">
        <f t="shared" si="92"/>
        <v/>
      </c>
    </row>
    <row r="98" spans="1:45" s="25" customFormat="1" ht="15.75" customHeight="1" x14ac:dyDescent="0.3">
      <c r="A98" s="34"/>
      <c r="B98" s="15"/>
      <c r="C98" s="29" t="s">
        <v>29</v>
      </c>
      <c r="D98" s="30"/>
      <c r="E98" s="31"/>
      <c r="F98" s="31"/>
      <c r="G98" s="31"/>
      <c r="H98" s="8"/>
      <c r="I98" s="32">
        <v>7</v>
      </c>
      <c r="J98" s="30"/>
      <c r="K98" s="31"/>
      <c r="L98" s="31"/>
      <c r="M98" s="31"/>
      <c r="N98" s="8"/>
      <c r="O98" s="32">
        <v>5</v>
      </c>
      <c r="P98" s="30"/>
      <c r="Q98" s="31"/>
      <c r="R98" s="31"/>
      <c r="S98" s="31"/>
      <c r="T98" s="8"/>
      <c r="U98" s="32">
        <f>IF(COUNTIF(U10:U60,"K")=0,"",COUNTIF(U10:U60,"K"))</f>
        <v>6</v>
      </c>
      <c r="V98" s="30"/>
      <c r="W98" s="31"/>
      <c r="X98" s="31"/>
      <c r="Y98" s="31"/>
      <c r="Z98" s="8"/>
      <c r="AA98" s="32">
        <f>IF(COUNTIF(AA10:AA60,"K")=0,"",COUNTIF(AA10:AA60,"K"))</f>
        <v>2</v>
      </c>
      <c r="AB98" s="30"/>
      <c r="AC98" s="31"/>
      <c r="AD98" s="31"/>
      <c r="AE98" s="31"/>
      <c r="AF98" s="8"/>
      <c r="AG98" s="32" t="str">
        <f>IF(COUNTIF(AG10:AG60,"K")=0,"",COUNTIF(AG10:AG60,"K"))</f>
        <v/>
      </c>
      <c r="AH98" s="30"/>
      <c r="AI98" s="31"/>
      <c r="AJ98" s="31"/>
      <c r="AK98" s="31"/>
      <c r="AL98" s="8"/>
      <c r="AM98" s="32" t="str">
        <f>IF(COUNTIF(AM10:AM60,"K")=0,"",COUNTIF(AM10:AM60,"K"))</f>
        <v/>
      </c>
      <c r="AN98" s="33"/>
      <c r="AO98" s="31"/>
      <c r="AP98" s="31"/>
      <c r="AQ98" s="31"/>
      <c r="AR98" s="8"/>
      <c r="AS98" s="83">
        <f t="shared" si="92"/>
        <v>20</v>
      </c>
    </row>
    <row r="99" spans="1:45" s="25" customFormat="1" ht="15.75" customHeight="1" x14ac:dyDescent="0.3">
      <c r="A99" s="34"/>
      <c r="B99" s="15"/>
      <c r="C99" s="29" t="s">
        <v>30</v>
      </c>
      <c r="D99" s="30"/>
      <c r="E99" s="31"/>
      <c r="F99" s="31"/>
      <c r="G99" s="31"/>
      <c r="H99" s="8"/>
      <c r="I99" s="32" t="str">
        <f>IF(COUNTIF(I10:I60,"K(Z)")=0,"",COUNTIF(I10:I60,"K(Z)"))</f>
        <v/>
      </c>
      <c r="J99" s="30"/>
      <c r="K99" s="31"/>
      <c r="L99" s="31"/>
      <c r="M99" s="31"/>
      <c r="N99" s="8"/>
      <c r="O99" s="32">
        <v>2</v>
      </c>
      <c r="P99" s="30"/>
      <c r="Q99" s="31"/>
      <c r="R99" s="31"/>
      <c r="S99" s="31"/>
      <c r="T99" s="8"/>
      <c r="U99" s="32">
        <v>1</v>
      </c>
      <c r="V99" s="30"/>
      <c r="W99" s="31"/>
      <c r="X99" s="31"/>
      <c r="Y99" s="31"/>
      <c r="Z99" s="8"/>
      <c r="AA99" s="32" t="str">
        <f>IF(COUNTIF(AA10:AA60,"K(Z)")=0,"",COUNTIF(AA10:AA60,"K(Z)"))</f>
        <v/>
      </c>
      <c r="AB99" s="30"/>
      <c r="AC99" s="31"/>
      <c r="AD99" s="31"/>
      <c r="AE99" s="31"/>
      <c r="AF99" s="8"/>
      <c r="AG99" s="32" t="str">
        <f>IF(COUNTIF(AG10:AG60,"K(Z)")=0,"",COUNTIF(AG10:AG60,"K(Z)"))</f>
        <v/>
      </c>
      <c r="AH99" s="30"/>
      <c r="AI99" s="31"/>
      <c r="AJ99" s="31"/>
      <c r="AK99" s="31"/>
      <c r="AL99" s="8"/>
      <c r="AM99" s="32" t="str">
        <f>IF(COUNTIF(AM10:AM60,"K(Z)")=0,"",COUNTIF(AM10:AM60,"K(Z)"))</f>
        <v/>
      </c>
      <c r="AN99" s="33"/>
      <c r="AO99" s="31"/>
      <c r="AP99" s="31"/>
      <c r="AQ99" s="31"/>
      <c r="AR99" s="8"/>
      <c r="AS99" s="83">
        <f t="shared" si="92"/>
        <v>3</v>
      </c>
    </row>
    <row r="100" spans="1:45" s="25" customFormat="1" ht="15.75" customHeight="1" x14ac:dyDescent="0.3">
      <c r="A100" s="34"/>
      <c r="B100" s="15"/>
      <c r="C100" s="29" t="s">
        <v>23</v>
      </c>
      <c r="D100" s="30"/>
      <c r="E100" s="31"/>
      <c r="F100" s="31"/>
      <c r="G100" s="31"/>
      <c r="H100" s="8"/>
      <c r="I100" s="32" t="str">
        <f>IF(COUNTIF(I10:I60,"AV")=0,"",COUNTIF(I10:I60,"AV"))</f>
        <v/>
      </c>
      <c r="J100" s="30"/>
      <c r="K100" s="31"/>
      <c r="L100" s="31"/>
      <c r="M100" s="31"/>
      <c r="N100" s="8"/>
      <c r="O100" s="32" t="str">
        <f>IF(COUNTIF(O10:O60,"AV")=0,"",COUNTIF(O10:O60,"AV"))</f>
        <v/>
      </c>
      <c r="P100" s="30"/>
      <c r="Q100" s="31"/>
      <c r="R100" s="31"/>
      <c r="S100" s="31"/>
      <c r="T100" s="8"/>
      <c r="U100" s="32" t="str">
        <f>IF(COUNTIF(U10:U60,"AV")=0,"",COUNTIF(U10:U60,"AV"))</f>
        <v/>
      </c>
      <c r="V100" s="30"/>
      <c r="W100" s="31"/>
      <c r="X100" s="31"/>
      <c r="Y100" s="31"/>
      <c r="Z100" s="8"/>
      <c r="AA100" s="32" t="str">
        <f>IF(COUNTIF(AA10:AA60,"AV")=0,"",COUNTIF(AA10:AA60,"AV"))</f>
        <v/>
      </c>
      <c r="AB100" s="30"/>
      <c r="AC100" s="31"/>
      <c r="AD100" s="31"/>
      <c r="AE100" s="31"/>
      <c r="AF100" s="8"/>
      <c r="AG100" s="32" t="str">
        <f>IF(COUNTIF(AG10:AG60,"AV")=0,"",COUNTIF(AG10:AG60,"AV"))</f>
        <v/>
      </c>
      <c r="AH100" s="30"/>
      <c r="AI100" s="31"/>
      <c r="AJ100" s="31"/>
      <c r="AK100" s="31"/>
      <c r="AL100" s="8"/>
      <c r="AM100" s="32" t="str">
        <f>IF(COUNTIF(AM10:AM60,"AV")=0,"",COUNTIF(AM10:AM60,"AV"))</f>
        <v/>
      </c>
      <c r="AN100" s="33"/>
      <c r="AO100" s="31"/>
      <c r="AP100" s="31"/>
      <c r="AQ100" s="31"/>
      <c r="AR100" s="8"/>
      <c r="AS100" s="83" t="str">
        <f t="shared" si="92"/>
        <v/>
      </c>
    </row>
    <row r="101" spans="1:45" s="25" customFormat="1" ht="15.75" customHeight="1" x14ac:dyDescent="0.3">
      <c r="A101" s="34"/>
      <c r="B101" s="15"/>
      <c r="C101" s="29" t="s">
        <v>46</v>
      </c>
      <c r="D101" s="30"/>
      <c r="E101" s="31"/>
      <c r="F101" s="31"/>
      <c r="G101" s="31"/>
      <c r="H101" s="8"/>
      <c r="I101" s="32" t="str">
        <f>IF(COUNTIF(I10:I60,"KV")=0,"",COUNTIF(I10:I60,"KV"))</f>
        <v/>
      </c>
      <c r="J101" s="30"/>
      <c r="K101" s="31"/>
      <c r="L101" s="31"/>
      <c r="M101" s="31"/>
      <c r="N101" s="8"/>
      <c r="O101" s="32" t="str">
        <f>IF(COUNTIF(O10:O60,"KV")=0,"",COUNTIF(O10:O60,"KV"))</f>
        <v/>
      </c>
      <c r="P101" s="30"/>
      <c r="Q101" s="31"/>
      <c r="R101" s="31"/>
      <c r="S101" s="31"/>
      <c r="T101" s="8"/>
      <c r="U101" s="32" t="str">
        <f>IF(COUNTIF(U10:U60,"KV")=0,"",COUNTIF(U10:U60,"KV"))</f>
        <v/>
      </c>
      <c r="V101" s="30"/>
      <c r="W101" s="31"/>
      <c r="X101" s="31"/>
      <c r="Y101" s="31"/>
      <c r="Z101" s="8"/>
      <c r="AA101" s="32" t="str">
        <f>IF(COUNTIF(AA10:AA60,"KV")=0,"",COUNTIF(AA10:AA60,"KV"))</f>
        <v/>
      </c>
      <c r="AB101" s="30"/>
      <c r="AC101" s="31"/>
      <c r="AD101" s="31"/>
      <c r="AE101" s="31"/>
      <c r="AF101" s="8"/>
      <c r="AG101" s="32" t="str">
        <f>IF(COUNTIF(AG10:AG60,"KV")=0,"",COUNTIF(AG10:AG60,"KV"))</f>
        <v/>
      </c>
      <c r="AH101" s="30"/>
      <c r="AI101" s="31"/>
      <c r="AJ101" s="31"/>
      <c r="AK101" s="31"/>
      <c r="AL101" s="8"/>
      <c r="AM101" s="32" t="str">
        <f>IF(COUNTIF(AM10:AM60,"KV")=0,"",COUNTIF(AM10:AM60,"KV"))</f>
        <v/>
      </c>
      <c r="AN101" s="33"/>
      <c r="AO101" s="31"/>
      <c r="AP101" s="31"/>
      <c r="AQ101" s="31"/>
      <c r="AR101" s="8"/>
      <c r="AS101" s="83" t="str">
        <f t="shared" si="92"/>
        <v/>
      </c>
    </row>
    <row r="102" spans="1:45" s="25" customFormat="1" ht="15.75" customHeight="1" x14ac:dyDescent="0.3">
      <c r="A102" s="36"/>
      <c r="B102" s="17"/>
      <c r="C102" s="37" t="s">
        <v>47</v>
      </c>
      <c r="D102" s="38"/>
      <c r="E102" s="39"/>
      <c r="F102" s="39"/>
      <c r="G102" s="39"/>
      <c r="H102" s="16"/>
      <c r="I102" s="32" t="str">
        <f>IF(COUNTIF(I10:I60,"SZG")=0,"",COUNTIF(I10:I60,"SZG"))</f>
        <v/>
      </c>
      <c r="J102" s="38"/>
      <c r="K102" s="39"/>
      <c r="L102" s="39"/>
      <c r="M102" s="39"/>
      <c r="N102" s="16"/>
      <c r="O102" s="32" t="str">
        <f>IF(COUNTIF(O10:O60,"SZG")=0,"",COUNTIF(O10:O60,"SZG"))</f>
        <v/>
      </c>
      <c r="P102" s="38"/>
      <c r="Q102" s="39"/>
      <c r="R102" s="39"/>
      <c r="S102" s="39"/>
      <c r="T102" s="16"/>
      <c r="U102" s="32">
        <f>IF(COUNTIF(U10:U60,"SZG")=0,"",COUNTIF(U10:U60,"SZG"))</f>
        <v>1</v>
      </c>
      <c r="V102" s="38"/>
      <c r="W102" s="39"/>
      <c r="X102" s="39"/>
      <c r="Y102" s="39"/>
      <c r="Z102" s="16"/>
      <c r="AA102" s="32" t="str">
        <f>IF(COUNTIF(AA10:AA60,"SZG")=0,"",COUNTIF(AA10:AA60,"SZG"))</f>
        <v/>
      </c>
      <c r="AB102" s="38"/>
      <c r="AC102" s="39"/>
      <c r="AD102" s="39"/>
      <c r="AE102" s="39"/>
      <c r="AF102" s="16"/>
      <c r="AG102" s="32" t="str">
        <f>IF(COUNTIF(AG10:AG60,"SZG")=0,"",COUNTIF(AG10:AG60,"SZG"))</f>
        <v/>
      </c>
      <c r="AH102" s="38"/>
      <c r="AI102" s="39"/>
      <c r="AJ102" s="39"/>
      <c r="AK102" s="39"/>
      <c r="AL102" s="16"/>
      <c r="AM102" s="32" t="str">
        <f>IF(COUNTIF(AM10:AM60,"SZG")=0,"",COUNTIF(AM10:AM60,"SZG"))</f>
        <v/>
      </c>
      <c r="AN102" s="33"/>
      <c r="AO102" s="31"/>
      <c r="AP102" s="31"/>
      <c r="AQ102" s="31"/>
      <c r="AR102" s="8"/>
      <c r="AS102" s="83">
        <f t="shared" si="92"/>
        <v>1</v>
      </c>
    </row>
    <row r="103" spans="1:45" s="25" customFormat="1" ht="15.75" customHeight="1" x14ac:dyDescent="0.3">
      <c r="A103" s="36"/>
      <c r="B103" s="17"/>
      <c r="C103" s="37" t="s">
        <v>48</v>
      </c>
      <c r="D103" s="38"/>
      <c r="E103" s="39"/>
      <c r="F103" s="39"/>
      <c r="G103" s="39"/>
      <c r="H103" s="16"/>
      <c r="I103" s="32" t="str">
        <f>IF(COUNTIF(I10:I60,"ZV")=0,"",COUNTIF(I10:I60,"ZV"))</f>
        <v/>
      </c>
      <c r="J103" s="38"/>
      <c r="K103" s="39"/>
      <c r="L103" s="39"/>
      <c r="M103" s="39"/>
      <c r="N103" s="16"/>
      <c r="O103" s="32" t="str">
        <f>IF(COUNTIF(O10:O60,"ZV")=0,"",COUNTIF(O10:O60,"ZV"))</f>
        <v/>
      </c>
      <c r="P103" s="38"/>
      <c r="Q103" s="39"/>
      <c r="R103" s="39"/>
      <c r="S103" s="39"/>
      <c r="T103" s="16"/>
      <c r="U103" s="32" t="str">
        <f>IF(COUNTIF(U10:U60,"ZV")=0,"",COUNTIF(U10:U60,"ZV"))</f>
        <v/>
      </c>
      <c r="V103" s="38"/>
      <c r="W103" s="39"/>
      <c r="X103" s="39"/>
      <c r="Y103" s="39"/>
      <c r="Z103" s="16"/>
      <c r="AA103" s="32">
        <f>IF(COUNTIF(AA10:AA60,"ZV")=0,"",COUNTIF(AA10:AA60,"ZV"))</f>
        <v>1</v>
      </c>
      <c r="AB103" s="38"/>
      <c r="AC103" s="39"/>
      <c r="AD103" s="39"/>
      <c r="AE103" s="39"/>
      <c r="AF103" s="16"/>
      <c r="AG103" s="32" t="str">
        <f>IF(COUNTIF(AG10:AG60,"ZV")=0,"",COUNTIF(AG10:AG60,"ZV"))</f>
        <v/>
      </c>
      <c r="AH103" s="38"/>
      <c r="AI103" s="39"/>
      <c r="AJ103" s="39"/>
      <c r="AK103" s="39"/>
      <c r="AL103" s="16"/>
      <c r="AM103" s="32" t="str">
        <f>IF(COUNTIF(AM10:AM60,"ZV")=0,"",COUNTIF(AM10:AM60,"ZV"))</f>
        <v/>
      </c>
      <c r="AN103" s="33"/>
      <c r="AO103" s="31"/>
      <c r="AP103" s="31"/>
      <c r="AQ103" s="31"/>
      <c r="AR103" s="8"/>
      <c r="AS103" s="83">
        <f t="shared" si="92"/>
        <v>1</v>
      </c>
    </row>
    <row r="104" spans="1:45" s="25" customFormat="1" ht="15.75" customHeight="1" thickBot="1" x14ac:dyDescent="0.35">
      <c r="A104" s="40"/>
      <c r="B104" s="26"/>
      <c r="C104" s="27" t="s">
        <v>24</v>
      </c>
      <c r="D104" s="41"/>
      <c r="E104" s="42"/>
      <c r="F104" s="42"/>
      <c r="G104" s="42"/>
      <c r="H104" s="43"/>
      <c r="I104" s="44">
        <f>IF(SUM(I92:I103)=0,"",SUM(I92:I103))</f>
        <v>12</v>
      </c>
      <c r="J104" s="41"/>
      <c r="K104" s="42"/>
      <c r="L104" s="42"/>
      <c r="M104" s="42"/>
      <c r="N104" s="43"/>
      <c r="O104" s="44">
        <f>IF(SUM(O92:O103)=0,"",SUM(O92:O103))</f>
        <v>12</v>
      </c>
      <c r="P104" s="41"/>
      <c r="Q104" s="42"/>
      <c r="R104" s="42"/>
      <c r="S104" s="42"/>
      <c r="T104" s="43"/>
      <c r="U104" s="44">
        <f>IF(SUM(U92:U103)=0,"",SUM(U92:U103))</f>
        <v>14</v>
      </c>
      <c r="V104" s="41"/>
      <c r="W104" s="42"/>
      <c r="X104" s="42"/>
      <c r="Y104" s="42"/>
      <c r="Z104" s="43"/>
      <c r="AA104" s="44">
        <f>IF(SUM(AA92:AA103)=0,"",SUM(AA92:AA103))</f>
        <v>8</v>
      </c>
      <c r="AB104" s="41"/>
      <c r="AC104" s="42"/>
      <c r="AD104" s="42"/>
      <c r="AE104" s="42"/>
      <c r="AF104" s="43"/>
      <c r="AG104" s="44" t="str">
        <f>IF(SUM(AG92:AG103)=0,"",SUM(AG92:AG103))</f>
        <v/>
      </c>
      <c r="AH104" s="41"/>
      <c r="AI104" s="42"/>
      <c r="AJ104" s="42"/>
      <c r="AK104" s="42"/>
      <c r="AL104" s="43"/>
      <c r="AM104" s="44" t="str">
        <f>IF(SUM(AM92:AM103)=0,"",SUM(AM92:AM103))</f>
        <v/>
      </c>
      <c r="AN104" s="45"/>
      <c r="AO104" s="42"/>
      <c r="AP104" s="42"/>
      <c r="AQ104" s="42"/>
      <c r="AR104" s="43"/>
      <c r="AS104" s="88">
        <f t="shared" si="92"/>
        <v>46</v>
      </c>
    </row>
    <row r="105" spans="1:45" s="25" customFormat="1" ht="15.75" customHeight="1" thickTop="1" x14ac:dyDescent="0.25">
      <c r="A105" s="46"/>
      <c r="B105" s="47"/>
      <c r="C105" s="47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</row>
    <row r="106" spans="1:45" s="25" customFormat="1" ht="15.75" customHeight="1" x14ac:dyDescent="0.25">
      <c r="A106" s="46"/>
      <c r="B106" s="47"/>
      <c r="C106" s="47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</row>
    <row r="107" spans="1:45" s="25" customFormat="1" ht="15.75" customHeight="1" x14ac:dyDescent="0.25">
      <c r="A107" s="46"/>
      <c r="B107" s="47"/>
      <c r="C107" s="47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</row>
    <row r="108" spans="1:45" s="25" customFormat="1" ht="15.75" customHeight="1" x14ac:dyDescent="0.25">
      <c r="A108" s="46"/>
      <c r="B108" s="47"/>
      <c r="C108" s="47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</row>
    <row r="109" spans="1:45" s="25" customFormat="1" ht="15.75" customHeight="1" x14ac:dyDescent="0.25">
      <c r="A109" s="46"/>
      <c r="B109" s="47"/>
      <c r="C109" s="47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</row>
    <row r="110" spans="1:45" s="25" customFormat="1" ht="15.75" customHeight="1" x14ac:dyDescent="0.25">
      <c r="A110" s="46"/>
      <c r="B110" s="47"/>
      <c r="C110" s="47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</row>
    <row r="111" spans="1:45" s="25" customFormat="1" ht="15.75" customHeight="1" x14ac:dyDescent="0.25">
      <c r="A111" s="46"/>
      <c r="B111" s="47"/>
      <c r="C111" s="47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</row>
    <row r="112" spans="1:45" s="25" customFormat="1" ht="15.75" customHeight="1" x14ac:dyDescent="0.25">
      <c r="A112" s="46"/>
      <c r="B112" s="47"/>
      <c r="C112" s="47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</row>
    <row r="113" spans="1:45" s="25" customFormat="1" ht="15.75" customHeight="1" x14ac:dyDescent="0.25">
      <c r="A113" s="46"/>
      <c r="B113" s="47"/>
      <c r="C113" s="47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</row>
    <row r="114" spans="1:45" s="25" customFormat="1" ht="15.75" customHeight="1" x14ac:dyDescent="0.25">
      <c r="A114" s="46"/>
      <c r="B114" s="47"/>
      <c r="C114" s="47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</row>
    <row r="115" spans="1:45" s="25" customFormat="1" ht="15.75" customHeight="1" x14ac:dyDescent="0.25">
      <c r="A115" s="46"/>
      <c r="B115" s="47"/>
      <c r="C115" s="47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</row>
    <row r="116" spans="1:45" s="25" customFormat="1" ht="15.75" customHeight="1" x14ac:dyDescent="0.25">
      <c r="A116" s="46"/>
      <c r="B116" s="47"/>
      <c r="C116" s="47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</row>
    <row r="117" spans="1:45" s="25" customFormat="1" ht="15.75" customHeight="1" x14ac:dyDescent="0.25">
      <c r="A117" s="46"/>
      <c r="B117" s="47"/>
      <c r="C117" s="47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</row>
    <row r="118" spans="1:45" s="25" customFormat="1" ht="15.75" customHeight="1" x14ac:dyDescent="0.25">
      <c r="A118" s="46"/>
      <c r="B118" s="47"/>
      <c r="C118" s="47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</row>
    <row r="119" spans="1:45" s="25" customFormat="1" ht="15.75" customHeight="1" x14ac:dyDescent="0.25">
      <c r="A119" s="46"/>
      <c r="B119" s="47"/>
      <c r="C119" s="47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</row>
    <row r="120" spans="1:45" s="25" customFormat="1" ht="15.75" customHeight="1" x14ac:dyDescent="0.25">
      <c r="A120" s="46"/>
      <c r="B120" s="47"/>
      <c r="C120" s="47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</row>
    <row r="121" spans="1:45" s="25" customFormat="1" ht="15.75" customHeight="1" x14ac:dyDescent="0.25">
      <c r="A121" s="46"/>
      <c r="B121" s="47"/>
      <c r="C121" s="47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</row>
    <row r="122" spans="1:45" s="25" customFormat="1" ht="15.75" customHeight="1" x14ac:dyDescent="0.25">
      <c r="A122" s="46"/>
      <c r="B122" s="47"/>
      <c r="C122" s="47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</row>
    <row r="123" spans="1:45" s="25" customFormat="1" ht="15.75" customHeight="1" x14ac:dyDescent="0.25">
      <c r="A123" s="46"/>
      <c r="B123" s="47"/>
      <c r="C123" s="47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</row>
    <row r="124" spans="1:45" s="25" customFormat="1" ht="15.75" customHeight="1" x14ac:dyDescent="0.25">
      <c r="A124" s="46"/>
      <c r="B124" s="47"/>
      <c r="C124" s="47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</row>
    <row r="125" spans="1:45" s="25" customFormat="1" ht="15.75" customHeight="1" x14ac:dyDescent="0.25">
      <c r="A125" s="46"/>
      <c r="B125" s="47"/>
      <c r="C125" s="47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</row>
    <row r="126" spans="1:45" s="25" customFormat="1" ht="15.75" customHeight="1" x14ac:dyDescent="0.25">
      <c r="A126" s="46"/>
      <c r="B126" s="47"/>
      <c r="C126" s="47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</row>
    <row r="127" spans="1:45" s="25" customFormat="1" ht="15.75" customHeight="1" x14ac:dyDescent="0.25">
      <c r="A127" s="46"/>
      <c r="B127" s="47"/>
      <c r="C127" s="47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</row>
    <row r="128" spans="1:45" s="25" customFormat="1" ht="15.75" customHeight="1" x14ac:dyDescent="0.25">
      <c r="A128" s="46"/>
      <c r="B128" s="47"/>
      <c r="C128" s="47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</row>
    <row r="129" spans="1:45" s="25" customFormat="1" ht="15.75" customHeight="1" x14ac:dyDescent="0.25">
      <c r="A129" s="46"/>
      <c r="B129" s="47"/>
      <c r="C129" s="47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</row>
    <row r="130" spans="1:45" s="25" customFormat="1" ht="15.75" customHeight="1" x14ac:dyDescent="0.25">
      <c r="A130" s="46"/>
      <c r="B130" s="47"/>
      <c r="C130" s="47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</row>
    <row r="131" spans="1:45" s="25" customFormat="1" ht="15.75" customHeight="1" x14ac:dyDescent="0.25">
      <c r="A131" s="46"/>
      <c r="B131" s="47"/>
      <c r="C131" s="47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</row>
    <row r="132" spans="1:45" s="25" customFormat="1" ht="15.75" customHeight="1" x14ac:dyDescent="0.25">
      <c r="A132" s="46"/>
      <c r="B132" s="47"/>
      <c r="C132" s="47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</row>
    <row r="133" spans="1:45" s="25" customFormat="1" ht="15.75" customHeight="1" x14ac:dyDescent="0.25">
      <c r="A133" s="46"/>
      <c r="B133" s="47"/>
      <c r="C133" s="47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</row>
    <row r="134" spans="1:45" s="25" customFormat="1" ht="15.75" customHeight="1" x14ac:dyDescent="0.25">
      <c r="A134" s="46"/>
      <c r="B134" s="47"/>
      <c r="C134" s="47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</row>
    <row r="135" spans="1:45" s="25" customFormat="1" ht="15.75" customHeight="1" x14ac:dyDescent="0.25">
      <c r="A135" s="46"/>
      <c r="B135" s="47"/>
      <c r="C135" s="47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</row>
    <row r="136" spans="1:45" s="25" customFormat="1" ht="15.75" customHeight="1" x14ac:dyDescent="0.25">
      <c r="A136" s="46"/>
      <c r="B136" s="47"/>
      <c r="C136" s="47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</row>
    <row r="137" spans="1:45" s="25" customFormat="1" ht="15.75" customHeight="1" x14ac:dyDescent="0.25">
      <c r="A137" s="46"/>
      <c r="B137" s="47"/>
      <c r="C137" s="47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</row>
    <row r="138" spans="1:45" s="25" customFormat="1" ht="15.75" customHeight="1" x14ac:dyDescent="0.25">
      <c r="A138" s="46"/>
      <c r="B138" s="47"/>
      <c r="C138" s="47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</row>
    <row r="139" spans="1:45" s="25" customFormat="1" ht="15.75" customHeight="1" x14ac:dyDescent="0.25">
      <c r="A139" s="46"/>
      <c r="B139" s="47"/>
      <c r="C139" s="47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</row>
    <row r="140" spans="1:45" s="25" customFormat="1" ht="15.75" customHeight="1" x14ac:dyDescent="0.25">
      <c r="A140" s="46"/>
      <c r="B140" s="47"/>
      <c r="C140" s="47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</row>
    <row r="141" spans="1:45" s="25" customFormat="1" ht="15.75" customHeight="1" x14ac:dyDescent="0.25">
      <c r="A141" s="46"/>
      <c r="B141" s="47"/>
      <c r="C141" s="47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</row>
    <row r="142" spans="1:45" s="25" customFormat="1" ht="15.75" customHeight="1" x14ac:dyDescent="0.25">
      <c r="A142" s="46"/>
      <c r="B142" s="47"/>
      <c r="C142" s="47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</row>
    <row r="143" spans="1:45" s="25" customFormat="1" ht="15.75" customHeight="1" x14ac:dyDescent="0.25">
      <c r="A143" s="46"/>
      <c r="B143" s="47"/>
      <c r="C143" s="47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</row>
    <row r="144" spans="1:45" s="25" customFormat="1" ht="15.75" customHeight="1" x14ac:dyDescent="0.25">
      <c r="A144" s="46"/>
      <c r="B144" s="47"/>
      <c r="C144" s="47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</row>
    <row r="145" spans="1:45" s="25" customFormat="1" ht="15.75" customHeight="1" x14ac:dyDescent="0.25">
      <c r="A145" s="46"/>
      <c r="B145" s="47"/>
      <c r="C145" s="47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</row>
    <row r="146" spans="1:45" s="25" customFormat="1" ht="15.75" customHeight="1" x14ac:dyDescent="0.25">
      <c r="A146" s="46"/>
      <c r="B146" s="47"/>
      <c r="C146" s="47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</row>
    <row r="147" spans="1:45" s="25" customFormat="1" ht="15.75" customHeight="1" x14ac:dyDescent="0.25">
      <c r="A147" s="46"/>
      <c r="B147" s="47"/>
      <c r="C147" s="47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</row>
    <row r="148" spans="1:45" s="25" customFormat="1" ht="15.75" customHeight="1" x14ac:dyDescent="0.25">
      <c r="A148" s="46"/>
      <c r="B148" s="47"/>
      <c r="C148" s="47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</row>
    <row r="149" spans="1:45" s="25" customFormat="1" ht="15.75" customHeight="1" x14ac:dyDescent="0.25">
      <c r="A149" s="46"/>
      <c r="B149" s="47"/>
      <c r="C149" s="47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</row>
    <row r="150" spans="1:45" s="25" customFormat="1" ht="15.75" customHeight="1" x14ac:dyDescent="0.25">
      <c r="A150" s="46"/>
      <c r="B150" s="47"/>
      <c r="C150" s="47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</row>
    <row r="151" spans="1:45" s="25" customFormat="1" ht="15.75" customHeight="1" x14ac:dyDescent="0.25">
      <c r="A151" s="46"/>
      <c r="B151" s="47"/>
      <c r="C151" s="47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</row>
    <row r="152" spans="1:45" s="25" customFormat="1" ht="15.75" customHeight="1" x14ac:dyDescent="0.25">
      <c r="A152" s="46"/>
      <c r="B152" s="47"/>
      <c r="C152" s="47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</row>
    <row r="153" spans="1:45" s="25" customFormat="1" ht="15.75" customHeight="1" x14ac:dyDescent="0.25">
      <c r="A153" s="46"/>
      <c r="B153" s="47"/>
      <c r="C153" s="47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</row>
    <row r="154" spans="1:45" s="25" customFormat="1" ht="15.75" customHeight="1" x14ac:dyDescent="0.25">
      <c r="A154" s="46"/>
      <c r="B154" s="47"/>
      <c r="C154" s="47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</row>
    <row r="155" spans="1:45" s="25" customFormat="1" ht="15.75" customHeight="1" x14ac:dyDescent="0.25">
      <c r="A155" s="46"/>
      <c r="B155" s="47"/>
      <c r="C155" s="47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</row>
    <row r="156" spans="1:45" s="25" customFormat="1" ht="15.75" customHeight="1" x14ac:dyDescent="0.25">
      <c r="A156" s="46"/>
      <c r="B156" s="47"/>
      <c r="C156" s="47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</row>
    <row r="157" spans="1:45" s="25" customFormat="1" ht="15.75" customHeight="1" x14ac:dyDescent="0.25">
      <c r="A157" s="46"/>
      <c r="B157" s="47"/>
      <c r="C157" s="47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</row>
    <row r="158" spans="1:45" s="25" customFormat="1" ht="15.75" customHeight="1" x14ac:dyDescent="0.25">
      <c r="A158" s="46"/>
      <c r="B158" s="47"/>
      <c r="C158" s="47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</row>
    <row r="159" spans="1:45" s="25" customFormat="1" ht="15.75" customHeight="1" x14ac:dyDescent="0.25">
      <c r="A159" s="46"/>
      <c r="B159" s="47"/>
      <c r="C159" s="47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</row>
    <row r="160" spans="1:45" s="25" customFormat="1" ht="15.75" customHeight="1" x14ac:dyDescent="0.25">
      <c r="A160" s="46"/>
      <c r="B160" s="47"/>
      <c r="C160" s="47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</row>
    <row r="161" spans="1:47" s="25" customFormat="1" ht="15.75" customHeight="1" x14ac:dyDescent="0.25">
      <c r="A161" s="46"/>
      <c r="B161" s="47"/>
      <c r="C161" s="47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</row>
    <row r="162" spans="1:47" s="25" customFormat="1" ht="15.75" customHeight="1" x14ac:dyDescent="0.25">
      <c r="A162" s="46"/>
      <c r="B162" s="47"/>
      <c r="C162" s="47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</row>
    <row r="163" spans="1:47" s="25" customFormat="1" ht="15.75" customHeight="1" x14ac:dyDescent="0.25">
      <c r="A163" s="46"/>
      <c r="B163" s="47"/>
      <c r="C163" s="47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</row>
    <row r="164" spans="1:47" s="25" customFormat="1" ht="15.75" customHeight="1" x14ac:dyDescent="0.25">
      <c r="A164" s="46"/>
      <c r="B164" s="91"/>
      <c r="C164" s="91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</row>
    <row r="165" spans="1:47" ht="15.75" customHeight="1" x14ac:dyDescent="0.25">
      <c r="A165" s="46"/>
      <c r="B165" s="91"/>
      <c r="C165" s="91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25"/>
      <c r="AU165" s="25"/>
    </row>
    <row r="166" spans="1:47" ht="15.75" customHeight="1" x14ac:dyDescent="0.25">
      <c r="A166" s="46"/>
      <c r="B166" s="91"/>
      <c r="C166" s="91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25"/>
      <c r="AU166" s="25"/>
    </row>
    <row r="167" spans="1:47" ht="15.75" customHeight="1" x14ac:dyDescent="0.25">
      <c r="A167" s="46"/>
      <c r="B167" s="91"/>
      <c r="C167" s="91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25"/>
      <c r="AU167" s="25"/>
    </row>
    <row r="168" spans="1:47" ht="15.75" customHeight="1" x14ac:dyDescent="0.25">
      <c r="A168" s="46"/>
      <c r="B168" s="91"/>
      <c r="C168" s="91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25"/>
      <c r="AU168" s="25"/>
    </row>
    <row r="169" spans="1:47" ht="15.75" customHeight="1" x14ac:dyDescent="0.25">
      <c r="A169" s="46"/>
      <c r="B169" s="91"/>
      <c r="C169" s="91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25"/>
      <c r="AU169" s="25"/>
    </row>
    <row r="170" spans="1:47" ht="15.75" customHeight="1" x14ac:dyDescent="0.25">
      <c r="A170" s="46"/>
      <c r="B170" s="91"/>
      <c r="C170" s="91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89"/>
      <c r="AT170" s="25"/>
      <c r="AU170" s="25"/>
    </row>
    <row r="171" spans="1:47" ht="15.75" customHeight="1" x14ac:dyDescent="0.25">
      <c r="A171" s="46"/>
      <c r="B171" s="91"/>
      <c r="C171" s="91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  <c r="AS171" s="89"/>
      <c r="AT171" s="25"/>
      <c r="AU171" s="25"/>
    </row>
    <row r="172" spans="1:47" ht="15.75" customHeight="1" x14ac:dyDescent="0.25">
      <c r="A172" s="46"/>
      <c r="B172" s="91"/>
      <c r="C172" s="91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</row>
    <row r="173" spans="1:47" ht="15.75" customHeight="1" x14ac:dyDescent="0.25">
      <c r="A173" s="48"/>
      <c r="B173" s="92"/>
      <c r="C173" s="92"/>
    </row>
    <row r="174" spans="1:47" ht="15.75" customHeight="1" x14ac:dyDescent="0.25">
      <c r="A174" s="48"/>
      <c r="B174" s="92"/>
      <c r="C174" s="92"/>
    </row>
    <row r="175" spans="1:47" ht="15.75" customHeight="1" x14ac:dyDescent="0.25">
      <c r="A175" s="48"/>
      <c r="B175" s="92"/>
      <c r="C175" s="92"/>
    </row>
    <row r="176" spans="1:47" ht="15.75" customHeight="1" x14ac:dyDescent="0.25">
      <c r="A176" s="48"/>
      <c r="B176" s="92"/>
      <c r="C176" s="92"/>
    </row>
    <row r="177" spans="1:3" ht="15.75" customHeight="1" x14ac:dyDescent="0.25">
      <c r="A177" s="48"/>
      <c r="B177" s="92"/>
      <c r="C177" s="92"/>
    </row>
    <row r="178" spans="1:3" ht="15.75" customHeight="1" x14ac:dyDescent="0.25">
      <c r="A178" s="48"/>
      <c r="B178" s="92"/>
      <c r="C178" s="92"/>
    </row>
    <row r="179" spans="1:3" ht="15.75" customHeight="1" x14ac:dyDescent="0.25">
      <c r="A179" s="48"/>
      <c r="B179" s="92"/>
      <c r="C179" s="92"/>
    </row>
    <row r="180" spans="1:3" ht="15.75" customHeight="1" x14ac:dyDescent="0.25">
      <c r="A180" s="48"/>
      <c r="B180" s="92"/>
      <c r="C180" s="92"/>
    </row>
    <row r="181" spans="1:3" ht="15.75" customHeight="1" x14ac:dyDescent="0.25">
      <c r="A181" s="48"/>
      <c r="B181" s="92"/>
      <c r="C181" s="92"/>
    </row>
    <row r="182" spans="1:3" ht="15.75" customHeight="1" x14ac:dyDescent="0.25">
      <c r="A182" s="48"/>
      <c r="B182" s="92"/>
      <c r="C182" s="92"/>
    </row>
    <row r="183" spans="1:3" ht="15.75" customHeight="1" x14ac:dyDescent="0.25">
      <c r="A183" s="48"/>
      <c r="B183" s="92"/>
      <c r="C183" s="92"/>
    </row>
    <row r="184" spans="1:3" ht="15.75" customHeight="1" x14ac:dyDescent="0.25">
      <c r="A184" s="48"/>
      <c r="B184" s="92"/>
      <c r="C184" s="92"/>
    </row>
    <row r="185" spans="1:3" ht="15.75" customHeight="1" x14ac:dyDescent="0.25">
      <c r="A185" s="48"/>
      <c r="B185" s="92"/>
      <c r="C185" s="92"/>
    </row>
    <row r="186" spans="1:3" ht="15.75" customHeight="1" x14ac:dyDescent="0.25">
      <c r="A186" s="48"/>
      <c r="B186" s="92"/>
      <c r="C186" s="92"/>
    </row>
    <row r="187" spans="1:3" ht="15.75" customHeight="1" x14ac:dyDescent="0.25">
      <c r="A187" s="48"/>
      <c r="B187" s="92"/>
      <c r="C187" s="92"/>
    </row>
    <row r="188" spans="1:3" ht="15.75" customHeight="1" x14ac:dyDescent="0.25">
      <c r="A188" s="48"/>
      <c r="B188" s="92"/>
      <c r="C188" s="92"/>
    </row>
    <row r="189" spans="1:3" ht="15.75" customHeight="1" x14ac:dyDescent="0.25">
      <c r="A189" s="48"/>
      <c r="B189" s="92"/>
      <c r="C189" s="92"/>
    </row>
    <row r="190" spans="1:3" ht="15.75" customHeight="1" x14ac:dyDescent="0.25">
      <c r="A190" s="48"/>
      <c r="B190" s="92"/>
      <c r="C190" s="92"/>
    </row>
    <row r="191" spans="1:3" ht="15.75" customHeight="1" x14ac:dyDescent="0.25">
      <c r="A191" s="48"/>
      <c r="B191" s="92"/>
      <c r="C191" s="92"/>
    </row>
    <row r="192" spans="1:3" ht="15.75" customHeight="1" x14ac:dyDescent="0.25">
      <c r="A192" s="48"/>
      <c r="B192" s="92"/>
      <c r="C192" s="92"/>
    </row>
    <row r="193" spans="1:3" ht="15.75" customHeight="1" x14ac:dyDescent="0.25">
      <c r="A193" s="48"/>
      <c r="B193" s="92"/>
      <c r="C193" s="92"/>
    </row>
    <row r="194" spans="1:3" ht="15.75" customHeight="1" x14ac:dyDescent="0.25">
      <c r="A194" s="48"/>
      <c r="B194" s="92"/>
      <c r="C194" s="92"/>
    </row>
    <row r="195" spans="1:3" ht="15.75" customHeight="1" x14ac:dyDescent="0.25">
      <c r="A195" s="48"/>
      <c r="B195" s="92"/>
      <c r="C195" s="92"/>
    </row>
    <row r="196" spans="1:3" ht="15.75" customHeight="1" x14ac:dyDescent="0.25">
      <c r="A196" s="48"/>
      <c r="B196" s="92"/>
      <c r="C196" s="92"/>
    </row>
    <row r="197" spans="1:3" ht="15.75" customHeight="1" x14ac:dyDescent="0.25">
      <c r="A197" s="48"/>
      <c r="B197" s="92"/>
      <c r="C197" s="92"/>
    </row>
    <row r="198" spans="1:3" ht="15.75" customHeight="1" x14ac:dyDescent="0.25">
      <c r="A198" s="48"/>
      <c r="B198" s="92"/>
      <c r="C198" s="92"/>
    </row>
    <row r="199" spans="1:3" x14ac:dyDescent="0.25">
      <c r="A199" s="48"/>
      <c r="B199" s="92"/>
      <c r="C199" s="92"/>
    </row>
    <row r="200" spans="1:3" x14ac:dyDescent="0.25">
      <c r="A200" s="48"/>
      <c r="B200" s="92"/>
      <c r="C200" s="92"/>
    </row>
    <row r="201" spans="1:3" x14ac:dyDescent="0.25">
      <c r="A201" s="48"/>
      <c r="B201" s="92"/>
      <c r="C201" s="92"/>
    </row>
    <row r="202" spans="1:3" x14ac:dyDescent="0.25">
      <c r="A202" s="48"/>
      <c r="B202" s="92"/>
      <c r="C202" s="92"/>
    </row>
    <row r="203" spans="1:3" x14ac:dyDescent="0.25">
      <c r="A203" s="48"/>
      <c r="B203" s="92"/>
      <c r="C203" s="92"/>
    </row>
    <row r="204" spans="1:3" x14ac:dyDescent="0.25">
      <c r="A204" s="48"/>
      <c r="B204" s="92"/>
      <c r="C204" s="92"/>
    </row>
    <row r="205" spans="1:3" x14ac:dyDescent="0.25">
      <c r="A205" s="48"/>
      <c r="B205" s="92"/>
      <c r="C205" s="92"/>
    </row>
    <row r="206" spans="1:3" x14ac:dyDescent="0.25">
      <c r="A206" s="48"/>
      <c r="B206" s="92"/>
      <c r="C206" s="92"/>
    </row>
    <row r="207" spans="1:3" x14ac:dyDescent="0.25">
      <c r="A207" s="48"/>
      <c r="B207" s="92"/>
      <c r="C207" s="92"/>
    </row>
    <row r="208" spans="1:3" x14ac:dyDescent="0.25">
      <c r="A208" s="48"/>
      <c r="B208" s="92"/>
      <c r="C208" s="92"/>
    </row>
    <row r="209" spans="1:3" x14ac:dyDescent="0.25">
      <c r="A209" s="48"/>
      <c r="B209" s="92"/>
      <c r="C209" s="92"/>
    </row>
    <row r="210" spans="1:3" x14ac:dyDescent="0.25">
      <c r="A210" s="48"/>
      <c r="B210" s="92"/>
      <c r="C210" s="92"/>
    </row>
    <row r="211" spans="1:3" x14ac:dyDescent="0.25">
      <c r="A211" s="48"/>
      <c r="B211" s="92"/>
      <c r="C211" s="92"/>
    </row>
    <row r="212" spans="1:3" x14ac:dyDescent="0.25">
      <c r="A212" s="48"/>
      <c r="B212" s="92"/>
      <c r="C212" s="92"/>
    </row>
    <row r="213" spans="1:3" x14ac:dyDescent="0.25">
      <c r="A213" s="48"/>
      <c r="B213" s="92"/>
      <c r="C213" s="92"/>
    </row>
    <row r="214" spans="1:3" x14ac:dyDescent="0.25">
      <c r="A214" s="48"/>
      <c r="B214" s="92"/>
      <c r="C214" s="92"/>
    </row>
    <row r="215" spans="1:3" x14ac:dyDescent="0.25">
      <c r="A215" s="48"/>
      <c r="B215" s="92"/>
      <c r="C215" s="92"/>
    </row>
    <row r="216" spans="1:3" x14ac:dyDescent="0.25">
      <c r="A216" s="48"/>
      <c r="B216" s="92"/>
      <c r="C216" s="92"/>
    </row>
    <row r="217" spans="1:3" x14ac:dyDescent="0.25">
      <c r="A217" s="48"/>
      <c r="B217" s="92"/>
      <c r="C217" s="92"/>
    </row>
    <row r="218" spans="1:3" x14ac:dyDescent="0.25">
      <c r="A218" s="48"/>
      <c r="B218" s="92"/>
      <c r="C218" s="92"/>
    </row>
    <row r="219" spans="1:3" x14ac:dyDescent="0.25">
      <c r="A219" s="48"/>
      <c r="B219" s="92"/>
      <c r="C219" s="92"/>
    </row>
    <row r="220" spans="1:3" x14ac:dyDescent="0.25">
      <c r="A220" s="48"/>
      <c r="B220" s="92"/>
      <c r="C220" s="92"/>
    </row>
    <row r="221" spans="1:3" x14ac:dyDescent="0.25">
      <c r="A221" s="48"/>
      <c r="B221" s="92"/>
      <c r="C221" s="92"/>
    </row>
    <row r="222" spans="1:3" x14ac:dyDescent="0.25">
      <c r="A222" s="48"/>
      <c r="B222" s="92"/>
      <c r="C222" s="92"/>
    </row>
    <row r="223" spans="1:3" x14ac:dyDescent="0.25">
      <c r="A223" s="48"/>
      <c r="B223" s="92"/>
      <c r="C223" s="92"/>
    </row>
    <row r="224" spans="1:3" x14ac:dyDescent="0.25">
      <c r="A224" s="48"/>
      <c r="B224" s="92"/>
      <c r="C224" s="92"/>
    </row>
    <row r="225" spans="1:3" x14ac:dyDescent="0.25">
      <c r="A225" s="48"/>
      <c r="B225" s="92"/>
      <c r="C225" s="92"/>
    </row>
    <row r="226" spans="1:3" x14ac:dyDescent="0.25">
      <c r="A226" s="48"/>
      <c r="B226" s="92"/>
      <c r="C226" s="92"/>
    </row>
    <row r="227" spans="1:3" x14ac:dyDescent="0.25">
      <c r="A227" s="48"/>
      <c r="B227" s="92"/>
      <c r="C227" s="92"/>
    </row>
    <row r="228" spans="1:3" x14ac:dyDescent="0.25">
      <c r="A228" s="48"/>
      <c r="B228" s="92"/>
      <c r="C228" s="92"/>
    </row>
  </sheetData>
  <sheetProtection selectLockedCells="1" selectUnlockedCells="1"/>
  <mergeCells count="53">
    <mergeCell ref="A1:AS1"/>
    <mergeCell ref="A2:AS2"/>
    <mergeCell ref="A3:AS3"/>
    <mergeCell ref="A4:AS4"/>
    <mergeCell ref="A5:A8"/>
    <mergeCell ref="B5:B8"/>
    <mergeCell ref="C5:C8"/>
    <mergeCell ref="P5:AM5"/>
    <mergeCell ref="AN5:AS6"/>
    <mergeCell ref="H7:H8"/>
    <mergeCell ref="I7:I8"/>
    <mergeCell ref="J7:K7"/>
    <mergeCell ref="L7:M7"/>
    <mergeCell ref="N7:N8"/>
    <mergeCell ref="O7:O8"/>
    <mergeCell ref="P7:Q7"/>
    <mergeCell ref="AT5:AT8"/>
    <mergeCell ref="AU5:AU8"/>
    <mergeCell ref="D6:I6"/>
    <mergeCell ref="J6:O6"/>
    <mergeCell ref="P6:U6"/>
    <mergeCell ref="V6:AA6"/>
    <mergeCell ref="AB6:AG6"/>
    <mergeCell ref="AH6:AM6"/>
    <mergeCell ref="D7:E7"/>
    <mergeCell ref="F7:G7"/>
    <mergeCell ref="AS7:AS8"/>
    <mergeCell ref="AJ7:AK7"/>
    <mergeCell ref="AL7:AL8"/>
    <mergeCell ref="AM7:AM8"/>
    <mergeCell ref="AN7:AO7"/>
    <mergeCell ref="AP7:AQ7"/>
    <mergeCell ref="AB7:AC7"/>
    <mergeCell ref="AD7:AE7"/>
    <mergeCell ref="AF7:AF8"/>
    <mergeCell ref="AG7:AG8"/>
    <mergeCell ref="AH7:AI7"/>
    <mergeCell ref="Z7:Z8"/>
    <mergeCell ref="A88:AM88"/>
    <mergeCell ref="A90:AM90"/>
    <mergeCell ref="A91:AM91"/>
    <mergeCell ref="R7:S7"/>
    <mergeCell ref="T7:T8"/>
    <mergeCell ref="U7:U8"/>
    <mergeCell ref="V7:W7"/>
    <mergeCell ref="X7:Y7"/>
    <mergeCell ref="P9:AM9"/>
    <mergeCell ref="P53:AM53"/>
    <mergeCell ref="P58:AM58"/>
    <mergeCell ref="A63:AS63"/>
    <mergeCell ref="P64:AM64"/>
    <mergeCell ref="AR7:AR8"/>
    <mergeCell ref="AA7:AA8"/>
  </mergeCells>
  <pageMargins left="0.19685039370078741" right="0.19685039370078741" top="0.19685039370078741" bottom="0.19685039370078741" header="0.11811023622047245" footer="0.11811023622047245"/>
  <pageSetup paperSize="8" scale="58" firstPageNumber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BVA MA - nappali</vt:lpstr>
      <vt:lpstr>BVA MA - levelező</vt:lpstr>
      <vt:lpstr>'BVA MA - levelező'!Nyomtatási_terület</vt:lpstr>
      <vt:lpstr>'BVA MA - nappali'!Nyomtatási_terület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Editke</dc:creator>
  <cp:lastModifiedBy>Szántai Renáta</cp:lastModifiedBy>
  <cp:lastPrinted>2021-10-25T10:14:35Z</cp:lastPrinted>
  <dcterms:created xsi:type="dcterms:W3CDTF">2013-03-06T07:49:00Z</dcterms:created>
  <dcterms:modified xsi:type="dcterms:W3CDTF">2022-07-12T11:15:36Z</dcterms:modified>
</cp:coreProperties>
</file>